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дел регистрации медицинских изделий\!!!_024_Документы досье RT-qPCR-METex14\Документы досье RT-qPCR-METex14 (в РЗН)\0_Архив и документы от разработчиков\"/>
    </mc:Choice>
  </mc:AlternateContent>
  <bookViews>
    <workbookView xWindow="390" yWindow="390" windowWidth="12480" windowHeight="14220"/>
  </bookViews>
  <sheets>
    <sheet name="Первая постановка" sheetId="1" r:id="rId1"/>
    <sheet name="Последующие постанов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20" i="1"/>
  <c r="B10" i="2"/>
  <c r="B9" i="2"/>
  <c r="B13" i="1"/>
  <c r="B14" i="1"/>
  <c r="B15" i="1"/>
  <c r="B16" i="1"/>
  <c r="B17" i="1"/>
  <c r="B19" i="1" l="1"/>
  <c r="F20" i="2"/>
  <c r="F12" i="2"/>
  <c r="F8" i="2"/>
  <c r="G10" i="1"/>
  <c r="F96" i="2"/>
  <c r="F94" i="2"/>
  <c r="F92" i="2"/>
  <c r="F90" i="2"/>
  <c r="F88" i="2"/>
  <c r="F86" i="2"/>
  <c r="F84" i="2"/>
  <c r="F82" i="2"/>
  <c r="F80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18" i="2"/>
  <c r="F16" i="2"/>
  <c r="F14" i="2"/>
  <c r="F10" i="2"/>
  <c r="F6" i="2"/>
  <c r="F4" i="2"/>
  <c r="F2" i="2"/>
  <c r="F18" i="1"/>
  <c r="G4" i="1"/>
  <c r="G6" i="1"/>
  <c r="G8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2" i="1"/>
  <c r="F10" i="1"/>
  <c r="B6" i="2"/>
  <c r="B6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F80" i="1"/>
  <c r="F82" i="1"/>
  <c r="F84" i="1"/>
  <c r="F86" i="1"/>
  <c r="F88" i="1"/>
  <c r="F90" i="1"/>
  <c r="F92" i="1"/>
  <c r="F94" i="1"/>
  <c r="F96" i="1"/>
  <c r="F4" i="1"/>
  <c r="F6" i="1"/>
  <c r="F8" i="1"/>
  <c r="F12" i="1"/>
  <c r="F14" i="1"/>
  <c r="F16" i="1"/>
  <c r="F20" i="1"/>
  <c r="F22" i="1"/>
  <c r="F24" i="1"/>
  <c r="F26" i="1"/>
  <c r="F28" i="1"/>
  <c r="F2" i="1"/>
  <c r="B11" i="2" l="1"/>
  <c r="G6" i="2" l="1"/>
  <c r="G20" i="2"/>
  <c r="G32" i="2"/>
  <c r="G44" i="2"/>
  <c r="G56" i="2"/>
  <c r="G92" i="2"/>
  <c r="G8" i="2"/>
  <c r="G22" i="2"/>
  <c r="G34" i="2"/>
  <c r="G46" i="2"/>
  <c r="G58" i="2"/>
  <c r="G70" i="2"/>
  <c r="G82" i="2"/>
  <c r="G10" i="2"/>
  <c r="G24" i="2"/>
  <c r="G36" i="2"/>
  <c r="G48" i="2"/>
  <c r="G60" i="2"/>
  <c r="G72" i="2"/>
  <c r="G84" i="2"/>
  <c r="G96" i="2"/>
  <c r="G18" i="2"/>
  <c r="G42" i="2"/>
  <c r="G66" i="2"/>
  <c r="G90" i="2"/>
  <c r="G68" i="2"/>
  <c r="G94" i="2"/>
  <c r="G12" i="2"/>
  <c r="G26" i="2"/>
  <c r="G38" i="2"/>
  <c r="G50" i="2"/>
  <c r="G62" i="2"/>
  <c r="G74" i="2"/>
  <c r="G86" i="2"/>
  <c r="G2" i="2"/>
  <c r="G14" i="2"/>
  <c r="G16" i="2"/>
  <c r="G28" i="2"/>
  <c r="G40" i="2"/>
  <c r="G52" i="2"/>
  <c r="G64" i="2"/>
  <c r="G76" i="2"/>
  <c r="G88" i="2"/>
  <c r="G4" i="2"/>
  <c r="G30" i="2"/>
  <c r="G54" i="2"/>
  <c r="G78" i="2"/>
  <c r="G80" i="2"/>
  <c r="B12" i="2" l="1"/>
  <c r="H50" i="2" s="1"/>
  <c r="H10" i="1"/>
  <c r="H2" i="1"/>
  <c r="H58" i="1"/>
  <c r="H76" i="1"/>
  <c r="H56" i="1"/>
  <c r="H50" i="1"/>
  <c r="H28" i="1"/>
  <c r="H30" i="1"/>
  <c r="H70" i="1"/>
  <c r="H18" i="1"/>
  <c r="H62" i="1"/>
  <c r="H54" i="1"/>
  <c r="H8" i="1"/>
  <c r="H60" i="1"/>
  <c r="H92" i="1"/>
  <c r="H52" i="1"/>
  <c r="H94" i="1"/>
  <c r="H64" i="1"/>
  <c r="H46" i="1"/>
  <c r="H24" i="1"/>
  <c r="H96" i="1"/>
  <c r="H32" i="1"/>
  <c r="H38" i="1"/>
  <c r="H16" i="1"/>
  <c r="H4" i="1"/>
  <c r="H80" i="1"/>
  <c r="H36" i="1"/>
  <c r="H48" i="1"/>
  <c r="H68" i="1"/>
  <c r="H40" i="1"/>
  <c r="H82" i="1"/>
  <c r="H42" i="1"/>
  <c r="H74" i="1"/>
  <c r="H90" i="1"/>
  <c r="H22" i="1"/>
  <c r="H72" i="1"/>
  <c r="H66" i="1"/>
  <c r="H14" i="1"/>
  <c r="H86" i="1"/>
  <c r="H20" i="1"/>
  <c r="H34" i="1"/>
  <c r="H12" i="1"/>
  <c r="H84" i="1"/>
  <c r="H78" i="1"/>
  <c r="H26" i="1"/>
  <c r="H6" i="1"/>
  <c r="H88" i="1"/>
  <c r="H44" i="1"/>
  <c r="H38" i="2"/>
  <c r="H30" i="2"/>
  <c r="H42" i="2"/>
  <c r="H24" i="2"/>
  <c r="H36" i="2"/>
  <c r="H28" i="2"/>
  <c r="H40" i="2"/>
  <c r="H70" i="2" l="1"/>
  <c r="H6" i="2"/>
  <c r="H88" i="2"/>
  <c r="H58" i="2"/>
  <c r="H22" i="2"/>
  <c r="H96" i="2"/>
  <c r="H8" i="2"/>
  <c r="H2" i="2"/>
  <c r="H60" i="2"/>
  <c r="H68" i="2"/>
  <c r="H32" i="2"/>
  <c r="H14" i="2"/>
  <c r="H82" i="2"/>
  <c r="H44" i="2"/>
  <c r="H76" i="2"/>
  <c r="H48" i="2"/>
  <c r="H46" i="2"/>
  <c r="H16" i="2"/>
  <c r="H18" i="2"/>
  <c r="H80" i="2"/>
  <c r="H64" i="2"/>
  <c r="H84" i="2"/>
  <c r="H10" i="2"/>
  <c r="H34" i="2"/>
  <c r="H90" i="2"/>
  <c r="H62" i="2"/>
  <c r="H74" i="2"/>
  <c r="H56" i="2"/>
  <c r="H52" i="2"/>
  <c r="H72" i="2"/>
  <c r="H94" i="2"/>
  <c r="H20" i="2"/>
  <c r="H54" i="2"/>
  <c r="H12" i="2"/>
  <c r="B13" i="2"/>
  <c r="H92" i="2"/>
  <c r="H78" i="2"/>
  <c r="H4" i="2"/>
  <c r="H26" i="2"/>
  <c r="H66" i="2"/>
  <c r="H86" i="2"/>
</calcChain>
</file>

<file path=xl/sharedStrings.xml><?xml version="1.0" encoding="utf-8"?>
<sst xmlns="http://schemas.openxmlformats.org/spreadsheetml/2006/main" count="45" uniqueCount="31">
  <si>
    <t>Content</t>
  </si>
  <si>
    <t>Sample</t>
  </si>
  <si>
    <t>1. Сортировать данные: по образцу, затем по лунке</t>
  </si>
  <si>
    <t>Является ли стандарт ПКО приемлемым</t>
  </si>
  <si>
    <t>Точка отсечения</t>
  </si>
  <si>
    <t>Пригодность образца</t>
  </si>
  <si>
    <t>Результат</t>
  </si>
  <si>
    <t>∆Ct второго повтора ПКО</t>
  </si>
  <si>
    <t>∆Ct первого повтора ПКО</t>
  </si>
  <si>
    <t>∆Ct третьего повтора ПКО</t>
  </si>
  <si>
    <t>Стандартное отклонение ∆CT ПКО</t>
  </si>
  <si>
    <t>Первая постановка с набором реагентов партии</t>
  </si>
  <si>
    <t>∆Ct ПКО</t>
  </si>
  <si>
    <t>Ct</t>
  </si>
  <si>
    <t>∆Ct</t>
  </si>
  <si>
    <t xml:space="preserve">Предел детектирования по Ct FAM </t>
  </si>
  <si>
    <t xml:space="preserve">Предел детектирования по Ct HEX </t>
  </si>
  <si>
    <t>Последующие постановки с набором реагентов той же партии на том же оборудовании</t>
  </si>
  <si>
    <t>Точка отсечения (рассчитана в первой постановке)</t>
  </si>
  <si>
    <t>2. Копировать столбцы Content, Sample, Ct</t>
  </si>
  <si>
    <t>3. Записать Ct FAM ОКО</t>
  </si>
  <si>
    <t>4. Записать Ct HEX ОКО</t>
  </si>
  <si>
    <t>Является ли стандарт ОКО приемлемым</t>
  </si>
  <si>
    <t>5. Записать Ct FAM первого повтора ПКО</t>
  </si>
  <si>
    <t>6. Записать Ct FAM второго повтора ПКО</t>
  </si>
  <si>
    <t>7. Записать Ct FAM третьего повтора ПКО</t>
  </si>
  <si>
    <t>8. Записать Ct HEX первого повтора ПКО</t>
  </si>
  <si>
    <t>9. Записать Ct HEX второго повтора ПКО</t>
  </si>
  <si>
    <t xml:space="preserve">10. Записать Ct HEX третьего повтора ПКО </t>
  </si>
  <si>
    <t>5. Записать Ct FAM ПКО</t>
  </si>
  <si>
    <t>6. Записать Ct HEX ПКО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</si>
</sst>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0.00;\-###0.00"/>
    <numFmt numFmtId="166" formatCode="0.00_ ;\-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.25"/>
      <name val="Microsoft Sans Serif"/>
      <family val="2"/>
      <charset val="204"/>
    </font>
    <font>
      <b/>
      <sz val="8.25"/>
      <name val="Microsoft Sans Serif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top"/>
      <protection locked="0"/>
    </xf>
  </cellStyleXfs>
  <cellXfs count="21">
    <xf numFmtId="0" fontId="0" fillId="0" borderId="0" xfId="0"/>
    <xf numFmtId="0" fontId="2" fillId="0" borderId="0" xfId="0" applyFont="1"/>
    <xf numFmtId="165" fontId="4" fillId="0" borderId="0" xfId="1" applyNumberFormat="1" applyFont="1" applyAlignment="1">
      <alignment vertical="center"/>
      <protection locked="0"/>
    </xf>
    <xf numFmtId="166" fontId="0" fillId="0" borderId="0" xfId="0" applyNumberFormat="1"/>
    <xf numFmtId="165" fontId="4" fillId="0" borderId="0" xfId="1" applyNumberFormat="1" applyFont="1" applyFill="1" applyAlignment="1">
      <alignment vertical="center"/>
      <protection locked="0"/>
    </xf>
    <xf numFmtId="49" fontId="1" fillId="3" borderId="0" xfId="1" applyNumberFormat="1" applyFont="1" applyFill="1" applyAlignment="1">
      <alignment vertical="center"/>
      <protection locked="0"/>
    </xf>
    <xf numFmtId="164" fontId="1" fillId="0" borderId="0" xfId="0" applyNumberFormat="1" applyFont="1"/>
    <xf numFmtId="0" fontId="1" fillId="0" borderId="0" xfId="0" applyFont="1"/>
    <xf numFmtId="0" fontId="1" fillId="3" borderId="0" xfId="0" applyFont="1" applyFill="1"/>
    <xf numFmtId="164" fontId="1" fillId="3" borderId="0" xfId="0" applyNumberFormat="1" applyFont="1" applyFill="1"/>
    <xf numFmtId="49" fontId="5" fillId="3" borderId="0" xfId="1" applyNumberFormat="1" applyFont="1" applyFill="1" applyAlignment="1">
      <alignment vertical="center"/>
      <protection locked="0"/>
    </xf>
    <xf numFmtId="165" fontId="5" fillId="3" borderId="0" xfId="1" applyNumberFormat="1" applyFont="1" applyFill="1" applyAlignment="1">
      <alignment vertical="center"/>
      <protection locked="0"/>
    </xf>
    <xf numFmtId="49" fontId="6" fillId="3" borderId="0" xfId="1" applyNumberFormat="1" applyFont="1" applyFill="1" applyAlignment="1">
      <alignment vertical="center"/>
      <protection locked="0"/>
    </xf>
    <xf numFmtId="165" fontId="6" fillId="3" borderId="0" xfId="1" applyNumberFormat="1" applyFont="1" applyFill="1" applyAlignment="1">
      <alignment vertic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/>
  </cellXfs>
  <cellStyles count="2">
    <cellStyle name="Normal" xfId="1"/>
    <cellStyle name="Обычный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zoomScaleNormal="100" workbookViewId="0"/>
  </sheetViews>
  <sheetFormatPr defaultRowHeight="15" x14ac:dyDescent="0.25"/>
  <cols>
    <col min="1" max="1" width="50.7109375" customWidth="1"/>
    <col min="2" max="2" width="14.7109375" customWidth="1"/>
    <col min="3" max="3" width="10.7109375" style="8" customWidth="1"/>
    <col min="4" max="4" width="8.7109375" style="8" customWidth="1"/>
    <col min="5" max="5" width="8.7109375" style="9" customWidth="1"/>
    <col min="6" max="6" width="8.7109375" style="7" customWidth="1"/>
    <col min="7" max="8" width="35.7109375" style="7" customWidth="1"/>
  </cols>
  <sheetData>
    <row r="1" spans="1:8" s="16" customFormat="1" ht="30" customHeight="1" x14ac:dyDescent="0.25">
      <c r="A1" s="15" t="s">
        <v>11</v>
      </c>
      <c r="C1" s="17" t="s">
        <v>0</v>
      </c>
      <c r="D1" s="17" t="s">
        <v>1</v>
      </c>
      <c r="E1" s="17" t="s">
        <v>13</v>
      </c>
      <c r="F1" s="18" t="s">
        <v>14</v>
      </c>
      <c r="G1" s="18" t="s">
        <v>5</v>
      </c>
      <c r="H1" s="19" t="s">
        <v>6</v>
      </c>
    </row>
    <row r="2" spans="1:8" ht="15" customHeight="1" x14ac:dyDescent="0.25">
      <c r="A2" t="s">
        <v>2</v>
      </c>
      <c r="C2" s="10"/>
      <c r="D2" s="5"/>
      <c r="E2" s="11"/>
      <c r="F2" s="6">
        <f>MAX(0,E2-E3)</f>
        <v>0</v>
      </c>
      <c r="G2" s="7" t="e">
        <f>IF(AND(OR(E2=0,E2&gt;$B$13),OR(E3=0,E3&gt;$B$14)),"Концентрация образца недостаточна","Образец пригоден для анализа")</f>
        <v>#DIV/0!</v>
      </c>
      <c r="H2" s="7" t="e">
        <f>IF(AND(0&lt;F2,F2&lt;$B$20,G2="Образец пригоден для анализа"),"Мутация METex14 обнаружена","Не обнаружена мутация METex14")</f>
        <v>#DIV/0!</v>
      </c>
    </row>
    <row r="3" spans="1:8" ht="15" customHeight="1" x14ac:dyDescent="0.25">
      <c r="A3" t="s">
        <v>19</v>
      </c>
      <c r="C3" s="10"/>
      <c r="D3" s="5"/>
      <c r="E3" s="11"/>
    </row>
    <row r="4" spans="1:8" ht="15" customHeight="1" x14ac:dyDescent="0.25">
      <c r="A4" s="1" t="s">
        <v>20</v>
      </c>
      <c r="C4" s="10"/>
      <c r="D4" s="5"/>
      <c r="E4" s="11"/>
      <c r="F4" s="6">
        <f t="shared" ref="F4" si="0">MAX(0,E4-E5)</f>
        <v>0</v>
      </c>
      <c r="G4" s="7" t="e">
        <f t="shared" ref="G4" si="1">IF(AND(OR(E4=0,E4&gt;$B$13),OR(E5=0,E5&gt;$B$14)),"Концентрация образца недостаточна","Образец пригоден для анализа")</f>
        <v>#DIV/0!</v>
      </c>
      <c r="H4" s="7" t="e">
        <f t="shared" ref="H4" si="2">IF(AND(0&lt;F4,F4&lt;$B$20,G4="Образец пригоден для анализа"),"Мутация METex14 обнаружена","Не обнаружена мутация METex14")</f>
        <v>#DIV/0!</v>
      </c>
    </row>
    <row r="5" spans="1:8" ht="15" customHeight="1" x14ac:dyDescent="0.25">
      <c r="A5" s="1" t="s">
        <v>21</v>
      </c>
      <c r="C5" s="10"/>
      <c r="D5" s="5"/>
      <c r="E5" s="11"/>
    </row>
    <row r="6" spans="1:8" ht="15" customHeight="1" x14ac:dyDescent="0.25">
      <c r="A6" t="s">
        <v>22</v>
      </c>
      <c r="B6" t="e">
        <f>IF(AND(OR(B4=0,B4&gt;(AVERAGE(B7:B9)+6)),OR(B5=0,B5&gt;(AVERAGE(B10:B12)+6))),"приемлемо","неприемлемо")</f>
        <v>#DIV/0!</v>
      </c>
      <c r="C6" s="10"/>
      <c r="D6" s="5"/>
      <c r="E6" s="11"/>
      <c r="F6" s="6">
        <f t="shared" ref="F6" si="3">MAX(0,E6-E7)</f>
        <v>0</v>
      </c>
      <c r="G6" s="7" t="e">
        <f t="shared" ref="G6" si="4">IF(AND(OR(E6=0,E6&gt;$B$13),OR(E7=0,E7&gt;$B$14)),"Концентрация образца недостаточна","Образец пригоден для анализа")</f>
        <v>#DIV/0!</v>
      </c>
      <c r="H6" s="7" t="e">
        <f t="shared" ref="H6" si="5">IF(AND(0&lt;F6,F6&lt;$B$20,G6="Образец пригоден для анализа"),"Мутация METex14 обнаружена","Не обнаружена мутация METex14")</f>
        <v>#DIV/0!</v>
      </c>
    </row>
    <row r="7" spans="1:8" ht="15" customHeight="1" x14ac:dyDescent="0.25">
      <c r="A7" s="1" t="s">
        <v>23</v>
      </c>
      <c r="B7" s="2"/>
      <c r="C7" s="10"/>
      <c r="D7" s="5"/>
      <c r="E7" s="11"/>
    </row>
    <row r="8" spans="1:8" ht="15" customHeight="1" x14ac:dyDescent="0.25">
      <c r="A8" s="1" t="s">
        <v>24</v>
      </c>
      <c r="B8" s="2"/>
      <c r="C8" s="10"/>
      <c r="D8" s="5"/>
      <c r="E8" s="11"/>
      <c r="F8" s="6">
        <f>MAX(0,E8-E9)</f>
        <v>0</v>
      </c>
      <c r="G8" s="7" t="e">
        <f t="shared" ref="G8" si="6">IF(AND(OR(E8=0,E8&gt;$B$13),OR(E9=0,E9&gt;$B$14)),"Концентрация образца недостаточна","Образец пригоден для анализа")</f>
        <v>#DIV/0!</v>
      </c>
      <c r="H8" s="7" t="e">
        <f t="shared" ref="H8" si="7">IF(AND(0&lt;F8,F8&lt;$B$20,G8="Образец пригоден для анализа"),"Мутация METex14 обнаружена","Не обнаружена мутация METex14")</f>
        <v>#DIV/0!</v>
      </c>
    </row>
    <row r="9" spans="1:8" ht="15" customHeight="1" x14ac:dyDescent="0.25">
      <c r="A9" s="1" t="s">
        <v>25</v>
      </c>
      <c r="B9" s="4"/>
      <c r="C9" s="10"/>
      <c r="D9" s="5"/>
      <c r="E9" s="11"/>
    </row>
    <row r="10" spans="1:8" ht="15" customHeight="1" x14ac:dyDescent="0.25">
      <c r="A10" s="1" t="s">
        <v>26</v>
      </c>
      <c r="B10" s="2"/>
      <c r="C10" s="10"/>
      <c r="D10" s="5"/>
      <c r="E10" s="11"/>
      <c r="F10" s="6">
        <f>MAX(0,E10-E11)</f>
        <v>0</v>
      </c>
      <c r="G10" s="7" t="e">
        <f>IF(AND(OR(E10=0,E10&gt;$B$13),OR(E11=0,E11&gt;$B$14)),"Концентрация образца недостаточна","Образец пригоден для анализа")</f>
        <v>#DIV/0!</v>
      </c>
      <c r="H10" s="7" t="e">
        <f t="shared" ref="H10" si="8">IF(AND(0&lt;F10,F10&lt;$B$20,G10="Образец пригоден для анализа"),"Мутация METex14 обнаружена","Не обнаружена мутация METex14")</f>
        <v>#DIV/0!</v>
      </c>
    </row>
    <row r="11" spans="1:8" ht="15" customHeight="1" x14ac:dyDescent="0.25">
      <c r="A11" s="1" t="s">
        <v>27</v>
      </c>
      <c r="B11" s="2"/>
      <c r="C11" s="10"/>
      <c r="D11" s="5"/>
      <c r="E11" s="11"/>
    </row>
    <row r="12" spans="1:8" ht="15" customHeight="1" x14ac:dyDescent="0.25">
      <c r="A12" s="1" t="s">
        <v>28</v>
      </c>
      <c r="B12" s="1"/>
      <c r="C12" s="10"/>
      <c r="D12" s="5"/>
      <c r="E12" s="11"/>
      <c r="F12" s="6">
        <f t="shared" ref="F12" si="9">MAX(0,E12-E13)</f>
        <v>0</v>
      </c>
      <c r="G12" s="7" t="e">
        <f t="shared" ref="G12" si="10">IF(AND(OR(E12=0,E12&gt;$B$13),OR(E13=0,E13&gt;$B$14)),"Концентрация образца недостаточна","Образец пригоден для анализа")</f>
        <v>#DIV/0!</v>
      </c>
      <c r="H12" s="7" t="e">
        <f t="shared" ref="H12" si="11">IF(AND(0&lt;F12,F12&lt;$B$20,G12="Образец пригоден для анализа"),"Мутация METex14 обнаружена","Не обнаружена мутация METex14")</f>
        <v>#DIV/0!</v>
      </c>
    </row>
    <row r="13" spans="1:8" ht="15" customHeight="1" x14ac:dyDescent="0.25">
      <c r="A13" t="s">
        <v>15</v>
      </c>
      <c r="B13" s="3" t="e">
        <f>AVERAGE(B7:B9)+4.8</f>
        <v>#DIV/0!</v>
      </c>
      <c r="C13" s="10"/>
      <c r="D13" s="5"/>
      <c r="E13" s="11"/>
    </row>
    <row r="14" spans="1:8" ht="15" customHeight="1" x14ac:dyDescent="0.25">
      <c r="A14" t="s">
        <v>16</v>
      </c>
      <c r="B14" s="3" t="e">
        <f>AVERAGEA(B10:B12)+4.8</f>
        <v>#DIV/0!</v>
      </c>
      <c r="C14" s="10"/>
      <c r="D14" s="5"/>
      <c r="E14" s="11"/>
      <c r="F14" s="6">
        <f t="shared" ref="F14" si="12">MAX(0,E14-E15)</f>
        <v>0</v>
      </c>
      <c r="G14" s="7" t="e">
        <f t="shared" ref="G14" si="13">IF(AND(OR(E14=0,E14&gt;$B$13),OR(E15=0,E15&gt;$B$14)),"Концентрация образца недостаточна","Образец пригоден для анализа")</f>
        <v>#DIV/0!</v>
      </c>
      <c r="H14" s="7" t="e">
        <f t="shared" ref="H14" si="14">IF(AND(0&lt;F14,F14&lt;$B$20,G14="Образец пригоден для анализа"),"Мутация METex14 обнаружена","Не обнаружена мутация METex14")</f>
        <v>#DIV/0!</v>
      </c>
    </row>
    <row r="15" spans="1:8" ht="15" customHeight="1" x14ac:dyDescent="0.25">
      <c r="A15" t="s">
        <v>8</v>
      </c>
      <c r="B15" s="3">
        <f>B7-B10</f>
        <v>0</v>
      </c>
      <c r="C15" s="10"/>
      <c r="D15" s="5"/>
      <c r="E15" s="11"/>
    </row>
    <row r="16" spans="1:8" ht="15" customHeight="1" x14ac:dyDescent="0.25">
      <c r="A16" t="s">
        <v>7</v>
      </c>
      <c r="B16" s="3">
        <f>B8-B11</f>
        <v>0</v>
      </c>
      <c r="C16" s="10"/>
      <c r="D16" s="5"/>
      <c r="E16" s="11"/>
      <c r="F16" s="6">
        <f t="shared" ref="F16" si="15">MAX(0,E16-E17)</f>
        <v>0</v>
      </c>
      <c r="G16" s="7" t="e">
        <f t="shared" ref="G16" si="16">IF(AND(OR(E16=0,E16&gt;$B$13),OR(E17=0,E17&gt;$B$14)),"Концентрация образца недостаточна","Образец пригоден для анализа")</f>
        <v>#DIV/0!</v>
      </c>
      <c r="H16" s="7" t="e">
        <f t="shared" ref="H16" si="17">IF(AND(0&lt;F16,F16&lt;$B$20,G16="Образец пригоден для анализа"),"Мутация METex14 обнаружена","Не обнаружена мутация METex14")</f>
        <v>#DIV/0!</v>
      </c>
    </row>
    <row r="17" spans="1:8" ht="15" customHeight="1" x14ac:dyDescent="0.25">
      <c r="A17" t="s">
        <v>9</v>
      </c>
      <c r="B17" s="3">
        <f>B9-B12</f>
        <v>0</v>
      </c>
      <c r="C17" s="10"/>
      <c r="D17" s="5"/>
      <c r="E17" s="11"/>
    </row>
    <row r="18" spans="1:8" ht="15" customHeight="1" x14ac:dyDescent="0.25">
      <c r="A18" t="s">
        <v>10</v>
      </c>
      <c r="B18" s="3">
        <f>AVERAGE(STDEV(B15:B17))</f>
        <v>0</v>
      </c>
      <c r="C18" s="10"/>
      <c r="D18" s="5"/>
      <c r="E18" s="11"/>
      <c r="F18" s="6">
        <f>MAX(0,E18-E19)</f>
        <v>0</v>
      </c>
      <c r="G18" s="7" t="e">
        <f t="shared" ref="G18" si="18">IF(AND(OR(E18=0,E18&gt;$B$13),OR(E19=0,E19&gt;$B$14)),"Концентрация образца недостаточна","Образец пригоден для анализа")</f>
        <v>#DIV/0!</v>
      </c>
      <c r="H18" s="7" t="e">
        <f t="shared" ref="H18" si="19">IF(AND(0&lt;F18,F18&lt;$B$20,G18="Образец пригоден для анализа"),"Мутация METex14 обнаружена","Не обнаружена мутация METex14")</f>
        <v>#DIV/0!</v>
      </c>
    </row>
    <row r="19" spans="1:8" ht="15" customHeight="1" x14ac:dyDescent="0.25">
      <c r="A19" t="s">
        <v>3</v>
      </c>
      <c r="B19" t="str">
        <f>IF(B18&gt;0.5, "неприемлемо", "приемлемо")</f>
        <v>приемлемо</v>
      </c>
      <c r="C19" s="10"/>
      <c r="D19" s="5"/>
      <c r="E19" s="11"/>
    </row>
    <row r="20" spans="1:8" ht="15" customHeight="1" x14ac:dyDescent="0.25">
      <c r="A20" t="s">
        <v>4</v>
      </c>
      <c r="B20" s="20">
        <f>AVERAGE(B15:B17)+2</f>
        <v>2</v>
      </c>
      <c r="C20" s="10"/>
      <c r="D20" s="5"/>
      <c r="E20" s="11"/>
      <c r="F20" s="6">
        <f t="shared" ref="F20" si="20">MAX(0,E20-E21)</f>
        <v>0</v>
      </c>
      <c r="G20" s="7" t="e">
        <f t="shared" ref="G20" si="21">IF(AND(OR(E20=0,E20&gt;$B$13),OR(E21=0,E21&gt;$B$14)),"Концентрация образца недостаточна","Образец пригоден для анализа")</f>
        <v>#DIV/0!</v>
      </c>
      <c r="H20" s="7" t="e">
        <f t="shared" ref="H20" si="22">IF(AND(0&lt;F20,F20&lt;$B$20,G20="Образец пригоден для анализа"),"Мутация METex14 обнаружена","Не обнаружена мутация METex14")</f>
        <v>#DIV/0!</v>
      </c>
    </row>
    <row r="21" spans="1:8" ht="15" customHeight="1" x14ac:dyDescent="0.25">
      <c r="C21" s="10"/>
      <c r="D21" s="5"/>
      <c r="E21" s="11"/>
    </row>
    <row r="22" spans="1:8" ht="15" customHeight="1" x14ac:dyDescent="0.25">
      <c r="C22" s="10"/>
      <c r="D22" s="5"/>
      <c r="E22" s="11"/>
      <c r="F22" s="6">
        <f t="shared" ref="F22" si="23">MAX(0,E22-E23)</f>
        <v>0</v>
      </c>
      <c r="G22" s="7" t="e">
        <f t="shared" ref="G22" si="24">IF(AND(OR(E22=0,E22&gt;$B$13),OR(E23=0,E23&gt;$B$14)),"Концентрация образца недостаточна","Образец пригоден для анализа")</f>
        <v>#DIV/0!</v>
      </c>
      <c r="H22" s="7" t="e">
        <f t="shared" ref="H22" si="25">IF(AND(0&lt;F22,F22&lt;$B$20,G22="Образец пригоден для анализа"),"Мутация METex14 обнаружена","Не обнаружена мутация METex14")</f>
        <v>#DIV/0!</v>
      </c>
    </row>
    <row r="23" spans="1:8" ht="15" customHeight="1" x14ac:dyDescent="0.25">
      <c r="A23" s="1"/>
      <c r="C23" s="10"/>
      <c r="D23" s="5"/>
      <c r="E23" s="11"/>
    </row>
    <row r="24" spans="1:8" ht="15" customHeight="1" x14ac:dyDescent="0.25">
      <c r="C24" s="10"/>
      <c r="D24" s="5"/>
      <c r="E24" s="11"/>
      <c r="F24" s="6">
        <f t="shared" ref="F24" si="26">MAX(0,E24-E25)</f>
        <v>0</v>
      </c>
      <c r="G24" s="7" t="e">
        <f t="shared" ref="G24" si="27">IF(AND(OR(E24=0,E24&gt;$B$13),OR(E25=0,E25&gt;$B$14)),"Концентрация образца недостаточна","Образец пригоден для анализа")</f>
        <v>#DIV/0!</v>
      </c>
      <c r="H24" s="7" t="e">
        <f t="shared" ref="H24" si="28">IF(AND(0&lt;F24,F24&lt;$B$20,G24="Образец пригоден для анализа"),"Мутация METex14 обнаружена","Не обнаружена мутация METex14")</f>
        <v>#DIV/0!</v>
      </c>
    </row>
    <row r="25" spans="1:8" ht="15" customHeight="1" x14ac:dyDescent="0.25">
      <c r="C25" s="10"/>
      <c r="D25" s="5"/>
      <c r="E25" s="11"/>
    </row>
    <row r="26" spans="1:8" ht="15" customHeight="1" x14ac:dyDescent="0.25">
      <c r="C26" s="10"/>
      <c r="D26" s="5"/>
      <c r="E26" s="11"/>
      <c r="F26" s="6">
        <f t="shared" ref="F26" si="29">MAX(0,E26-E27)</f>
        <v>0</v>
      </c>
      <c r="G26" s="7" t="e">
        <f t="shared" ref="G26" si="30">IF(AND(OR(E26=0,E26&gt;$B$13),OR(E27=0,E27&gt;$B$14)),"Концентрация образца недостаточна","Образец пригоден для анализа")</f>
        <v>#DIV/0!</v>
      </c>
      <c r="H26" s="7" t="e">
        <f t="shared" ref="H26" si="31">IF(AND(0&lt;F26,F26&lt;$B$20,G26="Образец пригоден для анализа"),"Мутация METex14 обнаружена","Не обнаружена мутация METex14")</f>
        <v>#DIV/0!</v>
      </c>
    </row>
    <row r="27" spans="1:8" ht="15" customHeight="1" x14ac:dyDescent="0.25">
      <c r="C27" s="10"/>
      <c r="D27" s="5"/>
      <c r="E27" s="11"/>
    </row>
    <row r="28" spans="1:8" ht="15" customHeight="1" x14ac:dyDescent="0.25">
      <c r="C28" s="10"/>
      <c r="D28" s="5"/>
      <c r="F28" s="6">
        <f t="shared" ref="F28" si="32">MAX(0,E28-E29)</f>
        <v>0</v>
      </c>
      <c r="G28" s="7" t="e">
        <f t="shared" ref="G28" si="33">IF(AND(OR(E28=0,E28&gt;$B$13),OR(E29=0,E29&gt;$B$14)),"Концентрация образца недостаточна","Образец пригоден для анализа")</f>
        <v>#DIV/0!</v>
      </c>
      <c r="H28" s="7" t="e">
        <f t="shared" ref="H28" si="34">IF(AND(0&lt;F28,F28&lt;$B$20,G28="Образец пригоден для анализа"),"Мутация METex14 обнаружена","Не обнаружена мутация METex14")</f>
        <v>#DIV/0!</v>
      </c>
    </row>
    <row r="29" spans="1:8" ht="15" customHeight="1" x14ac:dyDescent="0.25">
      <c r="C29" s="10"/>
      <c r="D29" s="5"/>
    </row>
    <row r="30" spans="1:8" ht="15" customHeight="1" x14ac:dyDescent="0.25">
      <c r="C30" s="10"/>
      <c r="D30" s="10"/>
      <c r="E30" s="11"/>
      <c r="F30" s="6">
        <f t="shared" ref="F30" si="35">MAX(0,E30-E31)</f>
        <v>0</v>
      </c>
      <c r="G30" s="7" t="e">
        <f t="shared" ref="G30" si="36">IF(AND(OR(E30=0,E30&gt;$B$13),OR(E31=0,E31&gt;$B$14)),"Концентрация образца недостаточна","Образец пригоден для анализа")</f>
        <v>#DIV/0!</v>
      </c>
      <c r="H30" s="7" t="e">
        <f t="shared" ref="H30" si="37">IF(AND(0&lt;F30,F30&lt;$B$20,G30="Образец пригоден для анализа"),"Мутация METex14 обнаружена","Не обнаружена мутация METex14")</f>
        <v>#DIV/0!</v>
      </c>
    </row>
    <row r="31" spans="1:8" ht="15" customHeight="1" x14ac:dyDescent="0.25">
      <c r="C31" s="10"/>
      <c r="D31" s="10"/>
      <c r="E31" s="11"/>
    </row>
    <row r="32" spans="1:8" ht="15" customHeight="1" x14ac:dyDescent="0.25">
      <c r="C32" s="10"/>
      <c r="D32" s="10"/>
      <c r="E32" s="11"/>
      <c r="F32" s="6">
        <f t="shared" ref="F32:F88" si="38">MAX(0,E32-E33)</f>
        <v>0</v>
      </c>
      <c r="G32" s="7" t="e">
        <f t="shared" ref="G32" si="39">IF(AND(OR(E32=0,E32&gt;$B$13),OR(E33=0,E33&gt;$B$14)),"Концентрация образца недостаточна","Образец пригоден для анализа")</f>
        <v>#DIV/0!</v>
      </c>
      <c r="H32" s="7" t="e">
        <f t="shared" ref="H32" si="40">IF(AND(0&lt;F32,F32&lt;$B$20,G32="Образец пригоден для анализа"),"Мутация METex14 обнаружена","Не обнаружена мутация METex14")</f>
        <v>#DIV/0!</v>
      </c>
    </row>
    <row r="33" spans="3:8" ht="15" customHeight="1" x14ac:dyDescent="0.25">
      <c r="C33" s="10"/>
      <c r="D33" s="10"/>
      <c r="E33" s="11"/>
    </row>
    <row r="34" spans="3:8" ht="15" customHeight="1" x14ac:dyDescent="0.25">
      <c r="C34" s="10"/>
      <c r="D34" s="10"/>
      <c r="E34" s="11"/>
      <c r="F34" s="6">
        <f t="shared" ref="F34:F90" si="41">MAX(0,E34-E35)</f>
        <v>0</v>
      </c>
      <c r="G34" s="7" t="e">
        <f t="shared" ref="G34" si="42">IF(AND(OR(E34=0,E34&gt;$B$13),OR(E35=0,E35&gt;$B$14)),"Концентрация образца недостаточна","Образец пригоден для анализа")</f>
        <v>#DIV/0!</v>
      </c>
      <c r="H34" s="7" t="e">
        <f t="shared" ref="H34" si="43">IF(AND(0&lt;F34,F34&lt;$B$20,G34="Образец пригоден для анализа"),"Мутация METex14 обнаружена","Не обнаружена мутация METex14")</f>
        <v>#DIV/0!</v>
      </c>
    </row>
    <row r="35" spans="3:8" ht="15" customHeight="1" x14ac:dyDescent="0.25">
      <c r="C35" s="10"/>
      <c r="D35" s="10"/>
      <c r="E35" s="11"/>
    </row>
    <row r="36" spans="3:8" ht="15" customHeight="1" x14ac:dyDescent="0.25">
      <c r="C36" s="10"/>
      <c r="D36" s="10"/>
      <c r="E36" s="11"/>
      <c r="F36" s="6">
        <f t="shared" ref="F36:F92" si="44">MAX(0,E36-E37)</f>
        <v>0</v>
      </c>
      <c r="G36" s="7" t="e">
        <f t="shared" ref="G36" si="45">IF(AND(OR(E36=0,E36&gt;$B$13),OR(E37=0,E37&gt;$B$14)),"Концентрация образца недостаточна","Образец пригоден для анализа")</f>
        <v>#DIV/0!</v>
      </c>
      <c r="H36" s="7" t="e">
        <f t="shared" ref="H36" si="46">IF(AND(0&lt;F36,F36&lt;$B$20,G36="Образец пригоден для анализа"),"Мутация METex14 обнаружена","Не обнаружена мутация METex14")</f>
        <v>#DIV/0!</v>
      </c>
    </row>
    <row r="37" spans="3:8" ht="15" customHeight="1" x14ac:dyDescent="0.25">
      <c r="C37" s="10"/>
      <c r="D37" s="10"/>
      <c r="E37" s="11"/>
    </row>
    <row r="38" spans="3:8" ht="15" customHeight="1" x14ac:dyDescent="0.25">
      <c r="C38" s="10"/>
      <c r="D38" s="12"/>
      <c r="E38" s="13"/>
      <c r="F38" s="6">
        <f t="shared" ref="F38:F94" si="47">MAX(0,E38-E39)</f>
        <v>0</v>
      </c>
      <c r="G38" s="7" t="e">
        <f t="shared" ref="G38" si="48">IF(AND(OR(E38=0,E38&gt;$B$13),OR(E39=0,E39&gt;$B$14)),"Концентрация образца недостаточна","Образец пригоден для анализа")</f>
        <v>#DIV/0!</v>
      </c>
      <c r="H38" s="7" t="e">
        <f t="shared" ref="H38" si="49">IF(AND(0&lt;F38,F38&lt;$B$20,G38="Образец пригоден для анализа"),"Мутация METex14 обнаружена","Не обнаружена мутация METex14")</f>
        <v>#DIV/0!</v>
      </c>
    </row>
    <row r="39" spans="3:8" ht="15" customHeight="1" x14ac:dyDescent="0.25">
      <c r="C39" s="10"/>
      <c r="D39" s="12"/>
      <c r="E39" s="13"/>
    </row>
    <row r="40" spans="3:8" ht="15" customHeight="1" x14ac:dyDescent="0.25">
      <c r="C40" s="10"/>
      <c r="D40" s="12"/>
      <c r="E40" s="13"/>
      <c r="F40" s="6">
        <f t="shared" ref="F40:F96" si="50">MAX(0,E40-E41)</f>
        <v>0</v>
      </c>
      <c r="G40" s="7" t="e">
        <f t="shared" ref="G40" si="51">IF(AND(OR(E40=0,E40&gt;$B$13),OR(E41=0,E41&gt;$B$14)),"Концентрация образца недостаточна","Образец пригоден для анализа")</f>
        <v>#DIV/0!</v>
      </c>
      <c r="H40" s="7" t="e">
        <f t="shared" ref="H40" si="52">IF(AND(0&lt;F40,F40&lt;$B$20,G40="Образец пригоден для анализа"),"Мутация METex14 обнаружена","Не обнаружена мутация METex14")</f>
        <v>#DIV/0!</v>
      </c>
    </row>
    <row r="41" spans="3:8" ht="15" customHeight="1" x14ac:dyDescent="0.25">
      <c r="C41" s="10"/>
      <c r="D41" s="12"/>
      <c r="E41" s="13"/>
    </row>
    <row r="42" spans="3:8" ht="15" customHeight="1" x14ac:dyDescent="0.25">
      <c r="C42" s="10"/>
      <c r="D42" s="10"/>
      <c r="E42" s="11"/>
      <c r="F42" s="6">
        <f t="shared" ref="F42:F70" si="53">MAX(0,E42-E43)</f>
        <v>0</v>
      </c>
      <c r="G42" s="7" t="e">
        <f t="shared" ref="G42" si="54">IF(AND(OR(E42=0,E42&gt;$B$13),OR(E43=0,E43&gt;$B$14)),"Концентрация образца недостаточна","Образец пригоден для анализа")</f>
        <v>#DIV/0!</v>
      </c>
      <c r="H42" s="7" t="e">
        <f t="shared" ref="H42" si="55">IF(AND(0&lt;F42,F42&lt;$B$20,G42="Образец пригоден для анализа"),"Мутация METex14 обнаружена","Не обнаружена мутация METex14")</f>
        <v>#DIV/0!</v>
      </c>
    </row>
    <row r="43" spans="3:8" ht="15" customHeight="1" x14ac:dyDescent="0.25">
      <c r="C43" s="10"/>
      <c r="D43" s="10"/>
      <c r="E43" s="11"/>
    </row>
    <row r="44" spans="3:8" ht="15" customHeight="1" x14ac:dyDescent="0.25">
      <c r="C44" s="10"/>
      <c r="D44" s="10"/>
      <c r="E44" s="11"/>
      <c r="F44" s="6">
        <f t="shared" ref="F44:F72" si="56">MAX(0,E44-E45)</f>
        <v>0</v>
      </c>
      <c r="G44" s="7" t="e">
        <f t="shared" ref="G44" si="57">IF(AND(OR(E44=0,E44&gt;$B$13),OR(E45=0,E45&gt;$B$14)),"Концентрация образца недостаточна","Образец пригоден для анализа")</f>
        <v>#DIV/0!</v>
      </c>
      <c r="H44" s="7" t="e">
        <f t="shared" ref="H44" si="58">IF(AND(0&lt;F44,F44&lt;$B$20,G44="Образец пригоден для анализа"),"Мутация METex14 обнаружена","Не обнаружена мутация METex14")</f>
        <v>#DIV/0!</v>
      </c>
    </row>
    <row r="45" spans="3:8" ht="15" customHeight="1" x14ac:dyDescent="0.25">
      <c r="C45" s="10"/>
      <c r="D45" s="10"/>
      <c r="E45" s="11"/>
    </row>
    <row r="46" spans="3:8" ht="15" customHeight="1" x14ac:dyDescent="0.25">
      <c r="C46" s="10"/>
      <c r="D46" s="10"/>
      <c r="E46" s="11"/>
      <c r="F46" s="6">
        <f t="shared" ref="F46:F74" si="59">MAX(0,E46-E47)</f>
        <v>0</v>
      </c>
      <c r="G46" s="7" t="e">
        <f t="shared" ref="G46" si="60">IF(AND(OR(E46=0,E46&gt;$B$13),OR(E47=0,E47&gt;$B$14)),"Концентрация образца недостаточна","Образец пригоден для анализа")</f>
        <v>#DIV/0!</v>
      </c>
      <c r="H46" s="7" t="e">
        <f t="shared" ref="H46" si="61">IF(AND(0&lt;F46,F46&lt;$B$20,G46="Образец пригоден для анализа"),"Мутация METex14 обнаружена","Не обнаружена мутация METex14")</f>
        <v>#DIV/0!</v>
      </c>
    </row>
    <row r="47" spans="3:8" ht="15" customHeight="1" x14ac:dyDescent="0.25">
      <c r="C47" s="10"/>
      <c r="D47" s="10"/>
      <c r="E47" s="11"/>
    </row>
    <row r="48" spans="3:8" ht="15" customHeight="1" x14ac:dyDescent="0.25">
      <c r="C48" s="10"/>
      <c r="D48" s="10"/>
      <c r="E48" s="11"/>
      <c r="F48" s="6">
        <f t="shared" ref="F48:F76" si="62">MAX(0,E48-E49)</f>
        <v>0</v>
      </c>
      <c r="G48" s="7" t="e">
        <f t="shared" ref="G48" si="63">IF(AND(OR(E48=0,E48&gt;$B$13),OR(E49=0,E49&gt;$B$14)),"Концентрация образца недостаточна","Образец пригоден для анализа")</f>
        <v>#DIV/0!</v>
      </c>
      <c r="H48" s="7" t="e">
        <f t="shared" ref="H48" si="64">IF(AND(0&lt;F48,F48&lt;$B$20,G48="Образец пригоден для анализа"),"Мутация METex14 обнаружена","Не обнаружена мутация METex14")</f>
        <v>#DIV/0!</v>
      </c>
    </row>
    <row r="49" spans="3:8" ht="15" customHeight="1" x14ac:dyDescent="0.25">
      <c r="C49" s="10"/>
      <c r="D49" s="10"/>
      <c r="E49" s="11"/>
    </row>
    <row r="50" spans="3:8" ht="15" customHeight="1" x14ac:dyDescent="0.25">
      <c r="C50" s="10"/>
      <c r="D50" s="10"/>
      <c r="E50" s="11"/>
      <c r="F50" s="6">
        <f t="shared" ref="F50:F78" si="65">MAX(0,E50-E51)</f>
        <v>0</v>
      </c>
      <c r="G50" s="7" t="e">
        <f t="shared" ref="G50" si="66">IF(AND(OR(E50=0,E50&gt;$B$13),OR(E51=0,E51&gt;$B$14)),"Концентрация образца недостаточна","Образец пригоден для анализа")</f>
        <v>#DIV/0!</v>
      </c>
      <c r="H50" s="7" t="e">
        <f t="shared" ref="H50" si="67">IF(AND(0&lt;F50,F50&lt;$B$20,G50="Образец пригоден для анализа"),"Мутация METex14 обнаружена","Не обнаружена мутация METex14")</f>
        <v>#DIV/0!</v>
      </c>
    </row>
    <row r="51" spans="3:8" ht="15" customHeight="1" x14ac:dyDescent="0.25">
      <c r="C51" s="10"/>
      <c r="D51" s="10"/>
      <c r="E51" s="11"/>
    </row>
    <row r="52" spans="3:8" ht="15" customHeight="1" x14ac:dyDescent="0.25">
      <c r="C52" s="10"/>
      <c r="D52" s="10"/>
      <c r="E52" s="11"/>
      <c r="F52" s="6">
        <f t="shared" ref="F52:F80" si="68">MAX(0,E52-E53)</f>
        <v>0</v>
      </c>
      <c r="G52" s="7" t="e">
        <f t="shared" ref="G52" si="69">IF(AND(OR(E52=0,E52&gt;$B$13),OR(E53=0,E53&gt;$B$14)),"Концентрация образца недостаточна","Образец пригоден для анализа")</f>
        <v>#DIV/0!</v>
      </c>
      <c r="H52" s="7" t="e">
        <f t="shared" ref="H52" si="70">IF(AND(0&lt;F52,F52&lt;$B$20,G52="Образец пригоден для анализа"),"Мутация METex14 обнаружена","Не обнаружена мутация METex14")</f>
        <v>#DIV/0!</v>
      </c>
    </row>
    <row r="53" spans="3:8" ht="15" customHeight="1" x14ac:dyDescent="0.25">
      <c r="C53" s="10"/>
      <c r="D53" s="10"/>
      <c r="E53" s="11"/>
    </row>
    <row r="54" spans="3:8" ht="15" customHeight="1" x14ac:dyDescent="0.25">
      <c r="C54" s="10"/>
      <c r="D54" s="10"/>
      <c r="E54" s="11"/>
      <c r="F54" s="6">
        <f t="shared" ref="F54:F82" si="71">MAX(0,E54-E55)</f>
        <v>0</v>
      </c>
      <c r="G54" s="7" t="e">
        <f t="shared" ref="G54" si="72">IF(AND(OR(E54=0,E54&gt;$B$13),OR(E55=0,E55&gt;$B$14)),"Концентрация образца недостаточна","Образец пригоден для анализа")</f>
        <v>#DIV/0!</v>
      </c>
      <c r="H54" s="7" t="e">
        <f t="shared" ref="H54" si="73">IF(AND(0&lt;F54,F54&lt;$B$20,G54="Образец пригоден для анализа"),"Мутация METex14 обнаружена","Не обнаружена мутация METex14")</f>
        <v>#DIV/0!</v>
      </c>
    </row>
    <row r="55" spans="3:8" ht="15" customHeight="1" x14ac:dyDescent="0.25">
      <c r="C55" s="10"/>
      <c r="D55" s="10"/>
      <c r="E55" s="11"/>
    </row>
    <row r="56" spans="3:8" ht="15" customHeight="1" x14ac:dyDescent="0.25">
      <c r="C56" s="10"/>
      <c r="D56" s="10"/>
      <c r="E56" s="11"/>
      <c r="F56" s="6">
        <f t="shared" ref="F56:F84" si="74">MAX(0,E56-E57)</f>
        <v>0</v>
      </c>
      <c r="G56" s="7" t="e">
        <f t="shared" ref="G56" si="75">IF(AND(OR(E56=0,E56&gt;$B$13),OR(E57=0,E57&gt;$B$14)),"Концентрация образца недостаточна","Образец пригоден для анализа")</f>
        <v>#DIV/0!</v>
      </c>
      <c r="H56" s="7" t="e">
        <f t="shared" ref="H56" si="76">IF(AND(0&lt;F56,F56&lt;$B$20,G56="Образец пригоден для анализа"),"Мутация METex14 обнаружена","Не обнаружена мутация METex14")</f>
        <v>#DIV/0!</v>
      </c>
    </row>
    <row r="57" spans="3:8" ht="15" customHeight="1" x14ac:dyDescent="0.25">
      <c r="C57" s="10"/>
      <c r="D57" s="10"/>
      <c r="E57" s="11"/>
    </row>
    <row r="58" spans="3:8" ht="15" customHeight="1" x14ac:dyDescent="0.25">
      <c r="C58" s="10"/>
      <c r="D58" s="10"/>
      <c r="E58" s="11"/>
      <c r="F58" s="6">
        <f t="shared" ref="F58" si="77">MAX(0,E58-E59)</f>
        <v>0</v>
      </c>
      <c r="G58" s="7" t="e">
        <f t="shared" ref="G58" si="78">IF(AND(OR(E58=0,E58&gt;$B$13),OR(E59=0,E59&gt;$B$14)),"Концентрация образца недостаточна","Образец пригоден для анализа")</f>
        <v>#DIV/0!</v>
      </c>
      <c r="H58" s="7" t="e">
        <f t="shared" ref="H58" si="79">IF(AND(0&lt;F58,F58&lt;$B$20,G58="Образец пригоден для анализа"),"Мутация METex14 обнаружена","Не обнаружена мутация METex14")</f>
        <v>#DIV/0!</v>
      </c>
    </row>
    <row r="59" spans="3:8" ht="15" customHeight="1" x14ac:dyDescent="0.25">
      <c r="C59" s="10"/>
      <c r="D59" s="10"/>
      <c r="E59" s="11"/>
    </row>
    <row r="60" spans="3:8" ht="15" customHeight="1" x14ac:dyDescent="0.25">
      <c r="C60" s="10"/>
      <c r="D60" s="10"/>
      <c r="E60" s="11"/>
      <c r="F60" s="6">
        <f t="shared" si="38"/>
        <v>0</v>
      </c>
      <c r="G60" s="7" t="e">
        <f t="shared" ref="G60" si="80">IF(AND(OR(E60=0,E60&gt;$B$13),OR(E61=0,E61&gt;$B$14)),"Концентрация образца недостаточна","Образец пригоден для анализа")</f>
        <v>#DIV/0!</v>
      </c>
      <c r="H60" s="7" t="e">
        <f t="shared" ref="H60" si="81">IF(AND(0&lt;F60,F60&lt;$B$20,G60="Образец пригоден для анализа"),"Мутация METex14 обнаружена","Не обнаружена мутация METex14")</f>
        <v>#DIV/0!</v>
      </c>
    </row>
    <row r="61" spans="3:8" ht="15" customHeight="1" x14ac:dyDescent="0.25">
      <c r="C61" s="10"/>
      <c r="D61" s="10"/>
      <c r="E61" s="11"/>
    </row>
    <row r="62" spans="3:8" ht="15" customHeight="1" x14ac:dyDescent="0.25">
      <c r="C62" s="10"/>
      <c r="D62" s="10"/>
      <c r="E62" s="11"/>
      <c r="F62" s="6">
        <f t="shared" si="41"/>
        <v>0</v>
      </c>
      <c r="G62" s="7" t="e">
        <f t="shared" ref="G62" si="82">IF(AND(OR(E62=0,E62&gt;$B$13),OR(E63=0,E63&gt;$B$14)),"Концентрация образца недостаточна","Образец пригоден для анализа")</f>
        <v>#DIV/0!</v>
      </c>
      <c r="H62" s="7" t="e">
        <f t="shared" ref="H62" si="83">IF(AND(0&lt;F62,F62&lt;$B$20,G62="Образец пригоден для анализа"),"Мутация METex14 обнаружена","Не обнаружена мутация METex14")</f>
        <v>#DIV/0!</v>
      </c>
    </row>
    <row r="63" spans="3:8" ht="15" customHeight="1" x14ac:dyDescent="0.25">
      <c r="C63" s="10"/>
      <c r="D63" s="10"/>
      <c r="E63" s="11"/>
    </row>
    <row r="64" spans="3:8" ht="15" customHeight="1" x14ac:dyDescent="0.25">
      <c r="C64" s="10"/>
      <c r="D64" s="10"/>
      <c r="E64" s="11"/>
      <c r="F64" s="6">
        <f t="shared" si="44"/>
        <v>0</v>
      </c>
      <c r="G64" s="7" t="e">
        <f t="shared" ref="G64" si="84">IF(AND(OR(E64=0,E64&gt;$B$13),OR(E65=0,E65&gt;$B$14)),"Концентрация образца недостаточна","Образец пригоден для анализа")</f>
        <v>#DIV/0!</v>
      </c>
      <c r="H64" s="7" t="e">
        <f t="shared" ref="H64" si="85">IF(AND(0&lt;F64,F64&lt;$B$20,G64="Образец пригоден для анализа"),"Мутация METex14 обнаружена","Не обнаружена мутация METex14")</f>
        <v>#DIV/0!</v>
      </c>
    </row>
    <row r="65" spans="3:8" ht="15" customHeight="1" x14ac:dyDescent="0.25">
      <c r="C65" s="10"/>
      <c r="D65" s="10"/>
      <c r="E65" s="11"/>
    </row>
    <row r="66" spans="3:8" ht="15" customHeight="1" x14ac:dyDescent="0.25">
      <c r="C66" s="10"/>
      <c r="D66" s="10"/>
      <c r="E66" s="11"/>
      <c r="F66" s="6">
        <f t="shared" si="47"/>
        <v>0</v>
      </c>
      <c r="G66" s="7" t="e">
        <f t="shared" ref="G66" si="86">IF(AND(OR(E66=0,E66&gt;$B$13),OR(E67=0,E67&gt;$B$14)),"Концентрация образца недостаточна","Образец пригоден для анализа")</f>
        <v>#DIV/0!</v>
      </c>
      <c r="H66" s="7" t="e">
        <f t="shared" ref="H66" si="87">IF(AND(0&lt;F66,F66&lt;$B$20,G66="Образец пригоден для анализа"),"Мутация METex14 обнаружена","Не обнаружена мутация METex14")</f>
        <v>#DIV/0!</v>
      </c>
    </row>
    <row r="67" spans="3:8" ht="15" customHeight="1" x14ac:dyDescent="0.25">
      <c r="C67" s="10"/>
      <c r="D67" s="10"/>
      <c r="E67" s="11"/>
    </row>
    <row r="68" spans="3:8" ht="15" customHeight="1" x14ac:dyDescent="0.25">
      <c r="C68" s="10"/>
      <c r="D68" s="10"/>
      <c r="E68" s="11"/>
      <c r="F68" s="6">
        <f t="shared" si="50"/>
        <v>0</v>
      </c>
      <c r="G68" s="7" t="e">
        <f t="shared" ref="G68" si="88">IF(AND(OR(E68=0,E68&gt;$B$13),OR(E69=0,E69&gt;$B$14)),"Концентрация образца недостаточна","Образец пригоден для анализа")</f>
        <v>#DIV/0!</v>
      </c>
      <c r="H68" s="7" t="e">
        <f t="shared" ref="H68" si="89">IF(AND(0&lt;F68,F68&lt;$B$20,G68="Образец пригоден для анализа"),"Мутация METex14 обнаружена","Не обнаружена мутация METex14")</f>
        <v>#DIV/0!</v>
      </c>
    </row>
    <row r="69" spans="3:8" ht="15" customHeight="1" x14ac:dyDescent="0.25">
      <c r="C69" s="10"/>
      <c r="D69" s="10"/>
      <c r="E69" s="11"/>
    </row>
    <row r="70" spans="3:8" ht="15" customHeight="1" x14ac:dyDescent="0.25">
      <c r="C70" s="10"/>
      <c r="D70" s="10"/>
      <c r="E70" s="11"/>
      <c r="F70" s="6">
        <f t="shared" si="53"/>
        <v>0</v>
      </c>
      <c r="G70" s="7" t="e">
        <f t="shared" ref="G70" si="90">IF(AND(OR(E70=0,E70&gt;$B$13),OR(E71=0,E71&gt;$B$14)),"Концентрация образца недостаточна","Образец пригоден для анализа")</f>
        <v>#DIV/0!</v>
      </c>
      <c r="H70" s="7" t="e">
        <f t="shared" ref="H70" si="91">IF(AND(0&lt;F70,F70&lt;$B$20,G70="Образец пригоден для анализа"),"Мутация METex14 обнаружена","Не обнаружена мутация METex14")</f>
        <v>#DIV/0!</v>
      </c>
    </row>
    <row r="71" spans="3:8" ht="15" customHeight="1" x14ac:dyDescent="0.25">
      <c r="C71" s="10"/>
      <c r="D71" s="10"/>
      <c r="E71" s="11"/>
    </row>
    <row r="72" spans="3:8" ht="15" customHeight="1" x14ac:dyDescent="0.25">
      <c r="C72" s="10"/>
      <c r="D72" s="10"/>
      <c r="E72" s="11"/>
      <c r="F72" s="6">
        <f t="shared" si="56"/>
        <v>0</v>
      </c>
      <c r="G72" s="7" t="e">
        <f t="shared" ref="G72" si="92">IF(AND(OR(E72=0,E72&gt;$B$13),OR(E73=0,E73&gt;$B$14)),"Концентрация образца недостаточна","Образец пригоден для анализа")</f>
        <v>#DIV/0!</v>
      </c>
      <c r="H72" s="7" t="e">
        <f t="shared" ref="H72" si="93">IF(AND(0&lt;F72,F72&lt;$B$20,G72="Образец пригоден для анализа"),"Мутация METex14 обнаружена","Не обнаружена мутация METex14")</f>
        <v>#DIV/0!</v>
      </c>
    </row>
    <row r="73" spans="3:8" ht="15" customHeight="1" x14ac:dyDescent="0.25">
      <c r="C73" s="10"/>
      <c r="D73" s="10"/>
      <c r="E73" s="11"/>
    </row>
    <row r="74" spans="3:8" ht="15" customHeight="1" x14ac:dyDescent="0.25">
      <c r="C74" s="10"/>
      <c r="D74" s="10"/>
      <c r="E74" s="11"/>
      <c r="F74" s="6">
        <f t="shared" si="59"/>
        <v>0</v>
      </c>
      <c r="G74" s="7" t="e">
        <f t="shared" ref="G74" si="94">IF(AND(OR(E74=0,E74&gt;$B$13),OR(E75=0,E75&gt;$B$14)),"Концентрация образца недостаточна","Образец пригоден для анализа")</f>
        <v>#DIV/0!</v>
      </c>
      <c r="H74" s="7" t="e">
        <f t="shared" ref="H74" si="95">IF(AND(0&lt;F74,F74&lt;$B$20,G74="Образец пригоден для анализа"),"Мутация METex14 обнаружена","Не обнаружена мутация METex14")</f>
        <v>#DIV/0!</v>
      </c>
    </row>
    <row r="75" spans="3:8" ht="15" customHeight="1" x14ac:dyDescent="0.25">
      <c r="C75" s="10"/>
      <c r="D75" s="10"/>
      <c r="E75" s="11"/>
    </row>
    <row r="76" spans="3:8" ht="15" customHeight="1" x14ac:dyDescent="0.25">
      <c r="C76" s="10"/>
      <c r="D76" s="10"/>
      <c r="E76" s="11"/>
      <c r="F76" s="6">
        <f t="shared" si="62"/>
        <v>0</v>
      </c>
      <c r="G76" s="7" t="e">
        <f t="shared" ref="G76" si="96">IF(AND(OR(E76=0,E76&gt;$B$13),OR(E77=0,E77&gt;$B$14)),"Концентрация образца недостаточна","Образец пригоден для анализа")</f>
        <v>#DIV/0!</v>
      </c>
      <c r="H76" s="7" t="e">
        <f t="shared" ref="H76" si="97">IF(AND(0&lt;F76,F76&lt;$B$20,G76="Образец пригоден для анализа"),"Мутация METex14 обнаружена","Не обнаружена мутация METex14")</f>
        <v>#DIV/0!</v>
      </c>
    </row>
    <row r="77" spans="3:8" ht="15" customHeight="1" x14ac:dyDescent="0.25">
      <c r="C77" s="10"/>
      <c r="D77" s="10"/>
      <c r="E77" s="11"/>
    </row>
    <row r="78" spans="3:8" ht="15" customHeight="1" x14ac:dyDescent="0.25">
      <c r="E78" s="11"/>
      <c r="F78" s="6">
        <f t="shared" si="65"/>
        <v>0</v>
      </c>
      <c r="G78" s="7" t="e">
        <f t="shared" ref="G78" si="98">IF(AND(OR(E78=0,E78&gt;$B$13),OR(E79=0,E79&gt;$B$14)),"Концентрация образца недостаточна","Образец пригоден для анализа")</f>
        <v>#DIV/0!</v>
      </c>
      <c r="H78" s="7" t="e">
        <f t="shared" ref="H78" si="99">IF(AND(0&lt;F78,F78&lt;$B$20,G78="Образец пригоден для анализа"),"Мутация METex14 обнаружена","Не обнаружена мутация METex14")</f>
        <v>#DIV/0!</v>
      </c>
    </row>
    <row r="79" spans="3:8" ht="15" customHeight="1" x14ac:dyDescent="0.25">
      <c r="E79" s="11"/>
    </row>
    <row r="80" spans="3:8" ht="15" customHeight="1" x14ac:dyDescent="0.25">
      <c r="E80" s="11"/>
      <c r="F80" s="6">
        <f t="shared" si="68"/>
        <v>0</v>
      </c>
      <c r="G80" s="7" t="e">
        <f t="shared" ref="G80" si="100">IF(AND(OR(E80=0,E80&gt;$B$13),OR(E81=0,E81&gt;$B$14)),"Концентрация образца недостаточна","Образец пригоден для анализа")</f>
        <v>#DIV/0!</v>
      </c>
      <c r="H80" s="7" t="e">
        <f t="shared" ref="H80" si="101">IF(AND(0&lt;F80,F80&lt;$B$20,G80="Образец пригоден для анализа"),"Мутация METex14 обнаружена","Не обнаружена мутация METex14")</f>
        <v>#DIV/0!</v>
      </c>
    </row>
    <row r="81" spans="5:8" ht="15" customHeight="1" x14ac:dyDescent="0.25">
      <c r="E81" s="11"/>
    </row>
    <row r="82" spans="5:8" ht="15" customHeight="1" x14ac:dyDescent="0.25">
      <c r="E82" s="11"/>
      <c r="F82" s="6">
        <f t="shared" si="71"/>
        <v>0</v>
      </c>
      <c r="G82" s="7" t="e">
        <f t="shared" ref="G82" si="102">IF(AND(OR(E82=0,E82&gt;$B$13),OR(E83=0,E83&gt;$B$14)),"Концентрация образца недостаточна","Образец пригоден для анализа")</f>
        <v>#DIV/0!</v>
      </c>
      <c r="H82" s="7" t="e">
        <f t="shared" ref="H82" si="103">IF(AND(0&lt;F82,F82&lt;$B$20,G82="Образец пригоден для анализа"),"Мутация METex14 обнаружена","Не обнаружена мутация METex14")</f>
        <v>#DIV/0!</v>
      </c>
    </row>
    <row r="83" spans="5:8" ht="15" customHeight="1" x14ac:dyDescent="0.25">
      <c r="E83" s="11"/>
    </row>
    <row r="84" spans="5:8" ht="15" customHeight="1" x14ac:dyDescent="0.25">
      <c r="E84" s="11"/>
      <c r="F84" s="6">
        <f t="shared" si="74"/>
        <v>0</v>
      </c>
      <c r="G84" s="7" t="e">
        <f t="shared" ref="G84" si="104">IF(AND(OR(E84=0,E84&gt;$B$13),OR(E85=0,E85&gt;$B$14)),"Концентрация образца недостаточна","Образец пригоден для анализа")</f>
        <v>#DIV/0!</v>
      </c>
      <c r="H84" s="7" t="e">
        <f t="shared" ref="H84" si="105">IF(AND(0&lt;F84,F84&lt;$B$20,G84="Образец пригоден для анализа"),"Мутация METex14 обнаружена","Не обнаружена мутация METex14")</f>
        <v>#DIV/0!</v>
      </c>
    </row>
    <row r="85" spans="5:8" ht="15" customHeight="1" x14ac:dyDescent="0.25">
      <c r="E85" s="11"/>
    </row>
    <row r="86" spans="5:8" ht="15" customHeight="1" x14ac:dyDescent="0.25">
      <c r="E86" s="11"/>
      <c r="F86" s="6">
        <f t="shared" ref="F86" si="106">MAX(0,E86-E87)</f>
        <v>0</v>
      </c>
      <c r="G86" s="7" t="e">
        <f t="shared" ref="G86" si="107">IF(AND(OR(E86=0,E86&gt;$B$13),OR(E87=0,E87&gt;$B$14)),"Концентрация образца недостаточна","Образец пригоден для анализа")</f>
        <v>#DIV/0!</v>
      </c>
      <c r="H86" s="7" t="e">
        <f t="shared" ref="H86" si="108">IF(AND(0&lt;F86,F86&lt;$B$20,G86="Образец пригоден для анализа"),"Мутация METex14 обнаружена","Не обнаружена мутация METex14")</f>
        <v>#DIV/0!</v>
      </c>
    </row>
    <row r="87" spans="5:8" ht="15" customHeight="1" x14ac:dyDescent="0.25">
      <c r="E87" s="11"/>
    </row>
    <row r="88" spans="5:8" ht="15" customHeight="1" x14ac:dyDescent="0.25">
      <c r="E88" s="11"/>
      <c r="F88" s="6">
        <f t="shared" si="38"/>
        <v>0</v>
      </c>
      <c r="G88" s="7" t="e">
        <f t="shared" ref="G88" si="109">IF(AND(OR(E88=0,E88&gt;$B$13),OR(E89=0,E89&gt;$B$14)),"Концентрация образца недостаточна","Образец пригоден для анализа")</f>
        <v>#DIV/0!</v>
      </c>
      <c r="H88" s="7" t="e">
        <f t="shared" ref="H88" si="110">IF(AND(0&lt;F88,F88&lt;$B$20,G88="Образец пригоден для анализа"),"Мутация METex14 обнаружена","Не обнаружена мутация METex14")</f>
        <v>#DIV/0!</v>
      </c>
    </row>
    <row r="89" spans="5:8" ht="15" customHeight="1" x14ac:dyDescent="0.25">
      <c r="E89" s="11"/>
    </row>
    <row r="90" spans="5:8" ht="15" customHeight="1" x14ac:dyDescent="0.25">
      <c r="E90" s="11"/>
      <c r="F90" s="6">
        <f t="shared" si="41"/>
        <v>0</v>
      </c>
      <c r="G90" s="7" t="e">
        <f t="shared" ref="G90" si="111">IF(AND(OR(E90=0,E90&gt;$B$13),OR(E91=0,E91&gt;$B$14)),"Концентрация образца недостаточна","Образец пригоден для анализа")</f>
        <v>#DIV/0!</v>
      </c>
      <c r="H90" s="7" t="e">
        <f t="shared" ref="H90" si="112">IF(AND(0&lt;F90,F90&lt;$B$20,G90="Образец пригоден для анализа"),"Мутация METex14 обнаружена","Не обнаружена мутация METex14")</f>
        <v>#DIV/0!</v>
      </c>
    </row>
    <row r="91" spans="5:8" ht="15" customHeight="1" x14ac:dyDescent="0.25">
      <c r="E91" s="11"/>
    </row>
    <row r="92" spans="5:8" ht="15" customHeight="1" x14ac:dyDescent="0.25">
      <c r="E92" s="11"/>
      <c r="F92" s="6">
        <f t="shared" si="44"/>
        <v>0</v>
      </c>
      <c r="G92" s="7" t="e">
        <f t="shared" ref="G92" si="113">IF(AND(OR(E92=0,E92&gt;$B$13),OR(E93=0,E93&gt;$B$14)),"Концентрация образца недостаточна","Образец пригоден для анализа")</f>
        <v>#DIV/0!</v>
      </c>
      <c r="H92" s="7" t="e">
        <f t="shared" ref="H92" si="114">IF(AND(0&lt;F92,F92&lt;$B$20,G92="Образец пригоден для анализа"),"Мутация METex14 обнаружена","Не обнаружена мутация METex14")</f>
        <v>#DIV/0!</v>
      </c>
    </row>
    <row r="93" spans="5:8" ht="15" customHeight="1" x14ac:dyDescent="0.25">
      <c r="E93" s="11"/>
    </row>
    <row r="94" spans="5:8" ht="15" customHeight="1" x14ac:dyDescent="0.25">
      <c r="E94" s="11"/>
      <c r="F94" s="6">
        <f t="shared" si="47"/>
        <v>0</v>
      </c>
      <c r="G94" s="7" t="e">
        <f t="shared" ref="G94" si="115">IF(AND(OR(E94=0,E94&gt;$B$13),OR(E95=0,E95&gt;$B$14)),"Концентрация образца недостаточна","Образец пригоден для анализа")</f>
        <v>#DIV/0!</v>
      </c>
      <c r="H94" s="7" t="e">
        <f t="shared" ref="H94" si="116">IF(AND(0&lt;F94,F94&lt;$B$20,G94="Образец пригоден для анализа"),"Мутация METex14 обнаружена","Не обнаружена мутация METex14")</f>
        <v>#DIV/0!</v>
      </c>
    </row>
    <row r="95" spans="5:8" ht="15" customHeight="1" x14ac:dyDescent="0.25">
      <c r="E95" s="11"/>
    </row>
    <row r="96" spans="5:8" ht="15" customHeight="1" x14ac:dyDescent="0.25">
      <c r="E96" s="11"/>
      <c r="F96" s="6">
        <f t="shared" si="50"/>
        <v>0</v>
      </c>
      <c r="G96" s="7" t="e">
        <f t="shared" ref="G96" si="117">IF(AND(OR(E96=0,E96&gt;$B$13),OR(E97=0,E97&gt;$B$14)),"Концентрация образца недостаточна","Образец пригоден для анализа")</f>
        <v>#DIV/0!</v>
      </c>
      <c r="H96" s="7" t="e">
        <f t="shared" ref="H96" si="118">IF(AND(0&lt;F96,F96&lt;$B$20,G96="Образец пригоден для анализа"),"Мутация METex14 обнаружена","Не обнаружена мутация METex14")</f>
        <v>#DIV/0!</v>
      </c>
    </row>
    <row r="99" spans="5:5" x14ac:dyDescent="0.25">
      <c r="E99" s="11"/>
    </row>
    <row r="100" spans="5:5" x14ac:dyDescent="0.25">
      <c r="E100" s="11"/>
    </row>
    <row r="101" spans="5:5" x14ac:dyDescent="0.25">
      <c r="E101" s="11"/>
    </row>
  </sheetData>
  <conditionalFormatting sqref="H99 H2:H96">
    <cfRule type="containsText" dxfId="11" priority="4" operator="containsText" text="Мутация METex14 обнаружена">
      <formula>NOT(ISERROR(SEARCH("Мутация METex14 обнаружена",H2)))</formula>
    </cfRule>
  </conditionalFormatting>
  <conditionalFormatting sqref="B19">
    <cfRule type="cellIs" dxfId="10" priority="57" operator="equal">
      <formula>"приемлемо"</formula>
    </cfRule>
    <cfRule type="cellIs" dxfId="9" priority="58" operator="equal">
      <formula>"неприемлемо"</formula>
    </cfRule>
  </conditionalFormatting>
  <conditionalFormatting sqref="G99 G2:G96">
    <cfRule type="containsText" dxfId="8" priority="3" operator="containsText" text="Концентрация образца недостаточна">
      <formula>NOT(ISERROR(SEARCH("Концентрация образца недостаточна",G2)))</formula>
    </cfRule>
  </conditionalFormatting>
  <conditionalFormatting sqref="B6">
    <cfRule type="cellIs" dxfId="7" priority="1" operator="equal">
      <formula>"приемлемо"</formula>
    </cfRule>
    <cfRule type="cellIs" dxfId="6" priority="2" operator="equal">
      <formula>"неприемлемо"</formula>
    </cfRule>
  </conditionalFormatting>
  <pageMargins left="0.7" right="0.7" top="0.75" bottom="0.75" header="0.3" footer="0.3"/>
  <pageSetup paperSize="9" orientation="portrait" horizontalDpi="300" verticalDpi="300" r:id="rId1"/>
  <ignoredErrors>
    <ignoredError sqref="B13:B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Normal="100" workbookViewId="0">
      <selection activeCell="B1" sqref="B1"/>
    </sheetView>
  </sheetViews>
  <sheetFormatPr defaultRowHeight="15" x14ac:dyDescent="0.25"/>
  <cols>
    <col min="1" max="1" width="50.7109375" customWidth="1"/>
    <col min="2" max="2" width="14.7109375" customWidth="1"/>
    <col min="3" max="3" width="10.7109375" style="8" customWidth="1"/>
    <col min="4" max="4" width="8.7109375" style="8" customWidth="1"/>
    <col min="5" max="5" width="8.7109375" style="9" customWidth="1"/>
    <col min="6" max="6" width="8.7109375" style="7" customWidth="1"/>
    <col min="7" max="8" width="35.7109375" style="7" customWidth="1"/>
  </cols>
  <sheetData>
    <row r="1" spans="1:8" ht="30" customHeight="1" x14ac:dyDescent="0.25">
      <c r="A1" s="14" t="s">
        <v>17</v>
      </c>
      <c r="B1" s="14"/>
      <c r="C1" s="17" t="s">
        <v>0</v>
      </c>
      <c r="D1" s="17" t="s">
        <v>1</v>
      </c>
      <c r="E1" s="17" t="s">
        <v>13</v>
      </c>
      <c r="F1" s="18" t="s">
        <v>14</v>
      </c>
      <c r="G1" s="18" t="s">
        <v>5</v>
      </c>
      <c r="H1" s="19" t="s">
        <v>6</v>
      </c>
    </row>
    <row r="2" spans="1:8" ht="15" customHeight="1" x14ac:dyDescent="0.25">
      <c r="A2" t="s">
        <v>2</v>
      </c>
      <c r="C2" s="10"/>
      <c r="D2" s="5"/>
      <c r="E2" s="11"/>
      <c r="F2" s="6">
        <f>MAX(0,E2-E3)</f>
        <v>0</v>
      </c>
      <c r="G2" s="7" t="str">
        <f>IF(AND(OR(E2=0,E2&gt;$B$9),OR(E3=0,E3&gt;$B$10)),"Концентрация образца недостаточна","Образец пригоден для анализа")</f>
        <v>Концентрация образца недостаточна</v>
      </c>
      <c r="H2" s="7" t="str">
        <f>IF(AND(AND(0&lt;F2,F2&lt;$B$12),G2="Образец пригоден для анализа"),"Мутация METex14 обнаружена","Не обнаружена мутация METex14")</f>
        <v>Не обнаружена мутация METex14</v>
      </c>
    </row>
    <row r="3" spans="1:8" ht="15" customHeight="1" x14ac:dyDescent="0.25">
      <c r="A3" t="s">
        <v>19</v>
      </c>
      <c r="C3" s="10"/>
      <c r="D3" s="5"/>
      <c r="E3" s="11"/>
    </row>
    <row r="4" spans="1:8" ht="15" customHeight="1" x14ac:dyDescent="0.25">
      <c r="A4" s="1" t="s">
        <v>20</v>
      </c>
      <c r="C4" s="10"/>
      <c r="D4" s="5"/>
      <c r="E4" s="11"/>
      <c r="F4" s="6">
        <f t="shared" ref="F4" si="0">MAX(0,E4-E5)</f>
        <v>0</v>
      </c>
      <c r="G4" s="7" t="str">
        <f t="shared" ref="G4" si="1">IF(AND(OR(E4=0,E4&gt;$B$9),OR(E5=0,E5&gt;$B$10)),"Концентрация образца недостаточна","Образец пригоден для анализа")</f>
        <v>Концентрация образца недостаточна</v>
      </c>
      <c r="H4" s="7" t="str">
        <f>IF(AND(AND(0&lt;F4,F4&lt;$B$12),G4="Образец пригоден для анализа"),"Мутация METex14 обнаружена","Не обнаружена мутация METex14")</f>
        <v>Не обнаружена мутация METex14</v>
      </c>
    </row>
    <row r="5" spans="1:8" ht="15" customHeight="1" x14ac:dyDescent="0.25">
      <c r="A5" s="1" t="s">
        <v>21</v>
      </c>
      <c r="C5" s="10"/>
      <c r="D5" s="5"/>
      <c r="E5" s="11"/>
    </row>
    <row r="6" spans="1:8" ht="15" customHeight="1" x14ac:dyDescent="0.25">
      <c r="A6" t="s">
        <v>22</v>
      </c>
      <c r="B6" t="str">
        <f>IF(AND(OR(B4=0,B4&gt;(B7+6)),OR(B5=0,B5&gt;(B8+6))),"приемлемо","неприемлемо")</f>
        <v>приемлемо</v>
      </c>
      <c r="C6" s="10"/>
      <c r="D6" s="5"/>
      <c r="E6" s="11"/>
      <c r="F6" s="6">
        <f t="shared" ref="F6" si="2">MAX(0,E6-E7)</f>
        <v>0</v>
      </c>
      <c r="G6" s="7" t="str">
        <f t="shared" ref="G6" si="3">IF(AND(OR(E6=0,E6&gt;$B$9),OR(E7=0,E7&gt;$B$10)),"Концентрация образца недостаточна","Образец пригоден для анализа")</f>
        <v>Концентрация образца недостаточна</v>
      </c>
      <c r="H6" s="7" t="str">
        <f>IF(AND(AND(0&lt;F6,F6&lt;$B$12),G6="Образец пригоден для анализа"),"Мутация METex14 обнаружена","Не обнаружена мутация METex14")</f>
        <v>Не обнаружена мутация METex14</v>
      </c>
    </row>
    <row r="7" spans="1:8" ht="15" customHeight="1" x14ac:dyDescent="0.25">
      <c r="A7" s="1" t="s">
        <v>29</v>
      </c>
      <c r="B7" s="2"/>
      <c r="C7" s="10"/>
      <c r="D7" s="5"/>
      <c r="E7" s="11"/>
    </row>
    <row r="8" spans="1:8" ht="15" customHeight="1" x14ac:dyDescent="0.25">
      <c r="A8" s="1" t="s">
        <v>30</v>
      </c>
      <c r="B8" s="2"/>
      <c r="C8" s="10"/>
      <c r="D8" s="5"/>
      <c r="E8" s="11"/>
      <c r="F8" s="6">
        <f>MAX(0,E8-E9)</f>
        <v>0</v>
      </c>
      <c r="G8" s="7" t="str">
        <f t="shared" ref="G8" si="4">IF(AND(OR(E8=0,E8&gt;$B$9),OR(E9=0,E9&gt;$B$10)),"Концентрация образца недостаточна","Образец пригоден для анализа")</f>
        <v>Концентрация образца недостаточна</v>
      </c>
      <c r="H8" s="7" t="str">
        <f>IF(AND(AND(0&lt;F8,F8&lt;$B$12),G8="Образец пригоден для анализа"),"Мутация METex14 обнаружена","Не обнаружена мутация METex14")</f>
        <v>Не обнаружена мутация METex14</v>
      </c>
    </row>
    <row r="9" spans="1:8" ht="15" customHeight="1" x14ac:dyDescent="0.25">
      <c r="A9" t="s">
        <v>15</v>
      </c>
      <c r="B9" s="3">
        <f>B7+4.8</f>
        <v>4.8</v>
      </c>
      <c r="C9" s="10"/>
      <c r="D9" s="5"/>
      <c r="E9" s="11"/>
    </row>
    <row r="10" spans="1:8" ht="15" customHeight="1" x14ac:dyDescent="0.25">
      <c r="A10" t="s">
        <v>16</v>
      </c>
      <c r="B10" s="3">
        <f>B8+4.8</f>
        <v>4.8</v>
      </c>
      <c r="C10" s="10"/>
      <c r="D10" s="5"/>
      <c r="E10" s="11"/>
      <c r="F10" s="6">
        <f>MAX(0,E10-E11)</f>
        <v>0</v>
      </c>
      <c r="G10" s="7" t="str">
        <f t="shared" ref="G10" si="5">IF(AND(OR(E10=0,E10&gt;$B$9),OR(E11=0,E11&gt;$B$10)),"Концентрация образца недостаточна","Образец пригоден для анализа")</f>
        <v>Концентрация образца недостаточна</v>
      </c>
      <c r="H10" s="7" t="str">
        <f>IF(AND(AND(0&lt;F10,F10&lt;$B$12),G10="Образец пригоден для анализа"),"Мутация METex14 обнаружена","Не обнаружена мутация METex14")</f>
        <v>Не обнаружена мутация METex14</v>
      </c>
    </row>
    <row r="11" spans="1:8" ht="15" customHeight="1" x14ac:dyDescent="0.25">
      <c r="A11" t="s">
        <v>12</v>
      </c>
      <c r="B11" s="3">
        <f>B7-B8</f>
        <v>0</v>
      </c>
      <c r="C11" s="10"/>
      <c r="D11" s="5"/>
      <c r="E11" s="11"/>
    </row>
    <row r="12" spans="1:8" ht="15" customHeight="1" x14ac:dyDescent="0.25">
      <c r="A12" t="s">
        <v>18</v>
      </c>
      <c r="B12" s="20">
        <f>'Первая постановка'!B20</f>
        <v>2</v>
      </c>
      <c r="C12" s="10"/>
      <c r="D12" s="5"/>
      <c r="E12" s="11"/>
      <c r="F12" s="6">
        <f>MAX(0,E12-E13)</f>
        <v>0</v>
      </c>
      <c r="G12" s="7" t="str">
        <f t="shared" ref="G12" si="6">IF(AND(OR(E12=0,E12&gt;$B$9),OR(E13=0,E13&gt;$B$10)),"Концентрация образца недостаточна","Образец пригоден для анализа")</f>
        <v>Концентрация образца недостаточна</v>
      </c>
      <c r="H12" s="7" t="str">
        <f>IF(AND(AND(0&lt;F12,F12&lt;$B$12),G12="Образец пригоден для анализа"),"Мутация METex14 обнаружена","Не обнаружена мутация METex14")</f>
        <v>Не обнаружена мутация METex14</v>
      </c>
    </row>
    <row r="13" spans="1:8" ht="15" customHeight="1" x14ac:dyDescent="0.25">
      <c r="A13" t="s">
        <v>3</v>
      </c>
      <c r="B13" t="str">
        <f>IF(B11&gt;B12, "неприемлемо", "приемлемо")</f>
        <v>приемлемо</v>
      </c>
      <c r="C13" s="10"/>
      <c r="D13" s="5"/>
      <c r="E13" s="11"/>
    </row>
    <row r="14" spans="1:8" ht="15" customHeight="1" x14ac:dyDescent="0.25">
      <c r="C14" s="10"/>
      <c r="D14" s="5"/>
      <c r="E14" s="11"/>
      <c r="F14" s="6">
        <f t="shared" ref="F14" si="7">MAX(0,E14-E15)</f>
        <v>0</v>
      </c>
      <c r="G14" s="7" t="str">
        <f>IF(AND(OR(E14=0,E14&gt;$B$9),OR(E15=0,E15&gt;$B$10)),"Концентрация образца недостаточна","Образец пригоден для анализа")</f>
        <v>Концентрация образца недостаточна</v>
      </c>
      <c r="H14" s="7" t="str">
        <f>IF(AND(AND(0&lt;F14,F14&lt;$B$12),G14="Образец пригоден для анализа"),"Мутация METex14 обнаружена","Не обнаружена мутация METex14")</f>
        <v>Не обнаружена мутация METex14</v>
      </c>
    </row>
    <row r="15" spans="1:8" ht="15" customHeight="1" x14ac:dyDescent="0.25">
      <c r="C15" s="10"/>
      <c r="D15" s="5"/>
      <c r="E15" s="11"/>
    </row>
    <row r="16" spans="1:8" ht="15" customHeight="1" x14ac:dyDescent="0.25">
      <c r="C16" s="10"/>
      <c r="D16" s="5"/>
      <c r="E16" s="11"/>
      <c r="F16" s="6">
        <f t="shared" ref="F16" si="8">MAX(0,E16-E17)</f>
        <v>0</v>
      </c>
      <c r="G16" s="7" t="str">
        <f t="shared" ref="G16" si="9">IF(AND(OR(E16=0,E16&gt;$B$9),OR(E17=0,E17&gt;$B$10)),"Концентрация образца недостаточна","Образец пригоден для анализа")</f>
        <v>Концентрация образца недостаточна</v>
      </c>
      <c r="H16" s="7" t="str">
        <f>IF(AND(AND(0&lt;F16,F16&lt;$B$12),G16="Образец пригоден для анализа"),"Мутация METex14 обнаружена","Не обнаружена мутация METex14")</f>
        <v>Не обнаружена мутация METex14</v>
      </c>
    </row>
    <row r="17" spans="3:8" ht="15" customHeight="1" x14ac:dyDescent="0.25">
      <c r="C17" s="10"/>
      <c r="D17" s="5"/>
      <c r="E17" s="11"/>
    </row>
    <row r="18" spans="3:8" ht="15" customHeight="1" x14ac:dyDescent="0.25">
      <c r="C18" s="10"/>
      <c r="D18" s="5"/>
      <c r="E18" s="11"/>
      <c r="F18" s="6">
        <f>MAX(0,E18-E19)</f>
        <v>0</v>
      </c>
      <c r="G18" s="7" t="str">
        <f t="shared" ref="G18" si="10">IF(AND(OR(E18=0,E18&gt;$B$9),OR(E19=0,E19&gt;$B$10)),"Концентрация образца недостаточна","Образец пригоден для анализа")</f>
        <v>Концентрация образца недостаточна</v>
      </c>
      <c r="H18" s="7" t="str">
        <f>IF(AND(AND(0&lt;F18,F18&lt;$B$12),G18="Образец пригоден для анализа"),"Мутация METex14 обнаружена","Не обнаружена мутация METex14")</f>
        <v>Не обнаружена мутация METex14</v>
      </c>
    </row>
    <row r="19" spans="3:8" ht="15" customHeight="1" x14ac:dyDescent="0.25">
      <c r="C19" s="10"/>
      <c r="D19" s="5"/>
      <c r="E19" s="11"/>
    </row>
    <row r="20" spans="3:8" ht="15" customHeight="1" x14ac:dyDescent="0.25">
      <c r="C20" s="10"/>
      <c r="D20" s="5"/>
      <c r="E20" s="11"/>
      <c r="F20" s="6">
        <f>MAX(0,E20-E21)</f>
        <v>0</v>
      </c>
      <c r="G20" s="7" t="str">
        <f t="shared" ref="G20" si="11">IF(AND(OR(E20=0,E20&gt;$B$9),OR(E21=0,E21&gt;$B$10)),"Концентрация образца недостаточна","Образец пригоден для анализа")</f>
        <v>Концентрация образца недостаточна</v>
      </c>
      <c r="H20" s="7" t="str">
        <f>IF(AND(AND(0&lt;F20,F20&lt;$B$12),G20="Образец пригоден для анализа"),"Мутация METex14 обнаружена","Не обнаружена мутация METex14")</f>
        <v>Не обнаружена мутация METex14</v>
      </c>
    </row>
    <row r="21" spans="3:8" ht="15" customHeight="1" x14ac:dyDescent="0.25">
      <c r="C21" s="10"/>
      <c r="D21" s="5"/>
      <c r="E21" s="11"/>
    </row>
    <row r="22" spans="3:8" ht="15" customHeight="1" x14ac:dyDescent="0.25">
      <c r="C22" s="10"/>
      <c r="D22" s="5"/>
      <c r="E22" s="11"/>
      <c r="F22" s="6">
        <f t="shared" ref="F22" si="12">MAX(0,E22-E23)</f>
        <v>0</v>
      </c>
      <c r="G22" s="7" t="str">
        <f t="shared" ref="G22" si="13">IF(AND(OR(E22=0,E22&gt;$B$9),OR(E23=0,E23&gt;$B$10)),"Концентрация образца недостаточна","Образец пригоден для анализа")</f>
        <v>Концентрация образца недостаточна</v>
      </c>
      <c r="H22" s="7" t="str">
        <f>IF(AND(AND(0&lt;F22,F22&lt;$B$12),G22="Образец пригоден для анализа"),"Мутация METex14 обнаружена","Не обнаружена мутация METex14")</f>
        <v>Не обнаружена мутация METex14</v>
      </c>
    </row>
    <row r="23" spans="3:8" ht="15" customHeight="1" x14ac:dyDescent="0.25">
      <c r="C23" s="10"/>
      <c r="D23" s="5"/>
      <c r="E23" s="11"/>
    </row>
    <row r="24" spans="3:8" ht="15" customHeight="1" x14ac:dyDescent="0.25">
      <c r="C24" s="10"/>
      <c r="D24" s="5"/>
      <c r="E24" s="11"/>
      <c r="F24" s="6">
        <f t="shared" ref="F24" si="14">MAX(0,E24-E25)</f>
        <v>0</v>
      </c>
      <c r="G24" s="7" t="str">
        <f t="shared" ref="G24" si="15">IF(AND(OR(E24=0,E24&gt;$B$9),OR(E25=0,E25&gt;$B$10)),"Концентрация образца недостаточна","Образец пригоден для анализа")</f>
        <v>Концентрация образца недостаточна</v>
      </c>
      <c r="H24" s="7" t="str">
        <f>IF(AND(AND(0&lt;F24,F24&lt;$B$12),G24="Образец пригоден для анализа"),"Мутация METex14 обнаружена","Не обнаружена мутация METex14")</f>
        <v>Не обнаружена мутация METex14</v>
      </c>
    </row>
    <row r="25" spans="3:8" ht="15" customHeight="1" x14ac:dyDescent="0.25">
      <c r="C25" s="10"/>
      <c r="D25" s="5"/>
      <c r="E25" s="11"/>
    </row>
    <row r="26" spans="3:8" ht="15" customHeight="1" x14ac:dyDescent="0.25">
      <c r="C26" s="10"/>
      <c r="D26" s="5"/>
      <c r="E26" s="11"/>
      <c r="F26" s="6">
        <f t="shared" ref="F26" si="16">MAX(0,E26-E27)</f>
        <v>0</v>
      </c>
      <c r="G26" s="7" t="str">
        <f t="shared" ref="G26" si="17">IF(AND(OR(E26=0,E26&gt;$B$9),OR(E27=0,E27&gt;$B$10)),"Концентрация образца недостаточна","Образец пригоден для анализа")</f>
        <v>Концентрация образца недостаточна</v>
      </c>
      <c r="H26" s="7" t="str">
        <f>IF(AND(AND(0&lt;F26,F26&lt;$B$12),G26="Образец пригоден для анализа"),"Мутация METex14 обнаружена","Не обнаружена мутация METex14")</f>
        <v>Не обнаружена мутация METex14</v>
      </c>
    </row>
    <row r="27" spans="3:8" ht="15" customHeight="1" x14ac:dyDescent="0.25">
      <c r="C27" s="10"/>
      <c r="D27" s="5"/>
      <c r="E27" s="11"/>
    </row>
    <row r="28" spans="3:8" ht="15" customHeight="1" x14ac:dyDescent="0.25">
      <c r="C28" s="10"/>
      <c r="D28" s="5"/>
      <c r="F28" s="6">
        <f t="shared" ref="F28" si="18">MAX(0,E28-E29)</f>
        <v>0</v>
      </c>
      <c r="G28" s="7" t="str">
        <f t="shared" ref="G28" si="19">IF(AND(OR(E28=0,E28&gt;$B$9),OR(E29=0,E29&gt;$B$10)),"Концентрация образца недостаточна","Образец пригоден для анализа")</f>
        <v>Концентрация образца недостаточна</v>
      </c>
      <c r="H28" s="7" t="str">
        <f>IF(AND(AND(0&lt;F28,F28&lt;$B$12),G28="Образец пригоден для анализа"),"Мутация METex14 обнаружена","Не обнаружена мутация METex14")</f>
        <v>Не обнаружена мутация METex14</v>
      </c>
    </row>
    <row r="29" spans="3:8" ht="15" customHeight="1" x14ac:dyDescent="0.25">
      <c r="C29" s="10"/>
      <c r="D29" s="5"/>
    </row>
    <row r="30" spans="3:8" ht="15" customHeight="1" x14ac:dyDescent="0.25">
      <c r="C30" s="10"/>
      <c r="D30" s="10"/>
      <c r="E30" s="11"/>
      <c r="F30" s="6">
        <f t="shared" ref="F30" si="20">MAX(0,E30-E31)</f>
        <v>0</v>
      </c>
      <c r="G30" s="7" t="str">
        <f t="shared" ref="G30" si="21">IF(AND(OR(E30=0,E30&gt;$B$9),OR(E31=0,E31&gt;$B$10)),"Концентрация образца недостаточна","Образец пригоден для анализа")</f>
        <v>Концентрация образца недостаточна</v>
      </c>
      <c r="H30" s="7" t="str">
        <f>IF(AND(AND(0&lt;F30,F30&lt;$B$12),G30="Образец пригоден для анализа"),"Мутация METex14 обнаружена","Не обнаружена мутация METex14")</f>
        <v>Не обнаружена мутация METex14</v>
      </c>
    </row>
    <row r="31" spans="3:8" ht="15" customHeight="1" x14ac:dyDescent="0.25">
      <c r="C31" s="10"/>
      <c r="D31" s="10"/>
      <c r="E31" s="11"/>
    </row>
    <row r="32" spans="3:8" ht="15" customHeight="1" x14ac:dyDescent="0.25">
      <c r="C32" s="10"/>
      <c r="D32" s="10"/>
      <c r="E32" s="11"/>
      <c r="F32" s="6">
        <f t="shared" ref="F32:F88" si="22">MAX(0,E32-E33)</f>
        <v>0</v>
      </c>
      <c r="G32" s="7" t="str">
        <f t="shared" ref="G32" si="23">IF(AND(OR(E32=0,E32&gt;$B$9),OR(E33=0,E33&gt;$B$10)),"Концентрация образца недостаточна","Образец пригоден для анализа")</f>
        <v>Концентрация образца недостаточна</v>
      </c>
      <c r="H32" s="7" t="str">
        <f>IF(AND(AND(0&lt;F32,F32&lt;$B$12),G32="Образец пригоден для анализа"),"Мутация METex14 обнаружена","Не обнаружена мутация METex14")</f>
        <v>Не обнаружена мутация METex14</v>
      </c>
    </row>
    <row r="33" spans="3:8" ht="15" customHeight="1" x14ac:dyDescent="0.25">
      <c r="C33" s="10"/>
      <c r="D33" s="10"/>
      <c r="E33" s="11"/>
    </row>
    <row r="34" spans="3:8" ht="15" customHeight="1" x14ac:dyDescent="0.25">
      <c r="C34" s="10"/>
      <c r="D34" s="10"/>
      <c r="E34" s="11"/>
      <c r="F34" s="6">
        <f t="shared" ref="F34:F90" si="24">MAX(0,E34-E35)</f>
        <v>0</v>
      </c>
      <c r="G34" s="7" t="str">
        <f t="shared" ref="G34" si="25">IF(AND(OR(E34=0,E34&gt;$B$9),OR(E35=0,E35&gt;$B$10)),"Концентрация образца недостаточна","Образец пригоден для анализа")</f>
        <v>Концентрация образца недостаточна</v>
      </c>
      <c r="H34" s="7" t="str">
        <f>IF(AND(AND(0&lt;F34,F34&lt;$B$12),G34="Образец пригоден для анализа"),"Мутация METex14 обнаружена","Не обнаружена мутация METex14")</f>
        <v>Не обнаружена мутация METex14</v>
      </c>
    </row>
    <row r="35" spans="3:8" ht="15" customHeight="1" x14ac:dyDescent="0.25">
      <c r="C35" s="10"/>
      <c r="D35" s="10"/>
      <c r="E35" s="11"/>
    </row>
    <row r="36" spans="3:8" ht="15" customHeight="1" x14ac:dyDescent="0.25">
      <c r="C36" s="10"/>
      <c r="D36" s="10"/>
      <c r="E36" s="11"/>
      <c r="F36" s="6">
        <f t="shared" ref="F36:F92" si="26">MAX(0,E36-E37)</f>
        <v>0</v>
      </c>
      <c r="G36" s="7" t="str">
        <f t="shared" ref="G36" si="27">IF(AND(OR(E36=0,E36&gt;$B$9),OR(E37=0,E37&gt;$B$10)),"Концентрация образца недостаточна","Образец пригоден для анализа")</f>
        <v>Концентрация образца недостаточна</v>
      </c>
      <c r="H36" s="7" t="str">
        <f>IF(AND(AND(0&lt;F36,F36&lt;$B$12),G36="Образец пригоден для анализа"),"Мутация METex14 обнаружена","Не обнаружена мутация METex14")</f>
        <v>Не обнаружена мутация METex14</v>
      </c>
    </row>
    <row r="37" spans="3:8" ht="15" customHeight="1" x14ac:dyDescent="0.25">
      <c r="C37" s="10"/>
      <c r="D37" s="10"/>
      <c r="E37" s="11"/>
    </row>
    <row r="38" spans="3:8" ht="15" customHeight="1" x14ac:dyDescent="0.25">
      <c r="C38" s="10"/>
      <c r="D38" s="12"/>
      <c r="E38" s="13"/>
      <c r="F38" s="6">
        <f t="shared" ref="F38:F94" si="28">MAX(0,E38-E39)</f>
        <v>0</v>
      </c>
      <c r="G38" s="7" t="str">
        <f t="shared" ref="G38" si="29">IF(AND(OR(E38=0,E38&gt;$B$9),OR(E39=0,E39&gt;$B$10)),"Концентрация образца недостаточна","Образец пригоден для анализа")</f>
        <v>Концентрация образца недостаточна</v>
      </c>
      <c r="H38" s="7" t="str">
        <f>IF(AND(AND(0&lt;F38,F38&lt;$B$12),G38="Образец пригоден для анализа"),"Мутация METex14 обнаружена","Не обнаружена мутация METex14")</f>
        <v>Не обнаружена мутация METex14</v>
      </c>
    </row>
    <row r="39" spans="3:8" ht="15" customHeight="1" x14ac:dyDescent="0.25">
      <c r="C39" s="10"/>
      <c r="D39" s="12"/>
      <c r="E39" s="13"/>
    </row>
    <row r="40" spans="3:8" ht="15" customHeight="1" x14ac:dyDescent="0.25">
      <c r="C40" s="10"/>
      <c r="D40" s="12"/>
      <c r="E40" s="13"/>
      <c r="F40" s="6">
        <f t="shared" ref="F40:F96" si="30">MAX(0,E40-E41)</f>
        <v>0</v>
      </c>
      <c r="G40" s="7" t="str">
        <f t="shared" ref="G40" si="31">IF(AND(OR(E40=0,E40&gt;$B$9),OR(E41=0,E41&gt;$B$10)),"Концентрация образца недостаточна","Образец пригоден для анализа")</f>
        <v>Концентрация образца недостаточна</v>
      </c>
      <c r="H40" s="7" t="str">
        <f>IF(AND(AND(0&lt;F40,F40&lt;$B$12),G40="Образец пригоден для анализа"),"Мутация METex14 обнаружена","Не обнаружена мутация METex14")</f>
        <v>Не обнаружена мутация METex14</v>
      </c>
    </row>
    <row r="41" spans="3:8" ht="15" customHeight="1" x14ac:dyDescent="0.25">
      <c r="C41" s="10"/>
      <c r="D41" s="12"/>
      <c r="E41" s="13"/>
    </row>
    <row r="42" spans="3:8" ht="15" customHeight="1" x14ac:dyDescent="0.25">
      <c r="C42" s="10"/>
      <c r="D42" s="10"/>
      <c r="E42" s="11"/>
      <c r="F42" s="6">
        <f t="shared" ref="F42:F70" si="32">MAX(0,E42-E43)</f>
        <v>0</v>
      </c>
      <c r="G42" s="7" t="str">
        <f t="shared" ref="G42" si="33">IF(AND(OR(E42=0,E42&gt;$B$9),OR(E43=0,E43&gt;$B$10)),"Концентрация образца недостаточна","Образец пригоден для анализа")</f>
        <v>Концентрация образца недостаточна</v>
      </c>
      <c r="H42" s="7" t="str">
        <f>IF(AND(AND(0&lt;F42,F42&lt;$B$12),G42="Образец пригоден для анализа"),"Мутация METex14 обнаружена","Не обнаружена мутация METex14")</f>
        <v>Не обнаружена мутация METex14</v>
      </c>
    </row>
    <row r="43" spans="3:8" ht="15" customHeight="1" x14ac:dyDescent="0.25">
      <c r="C43" s="10"/>
      <c r="D43" s="10"/>
      <c r="E43" s="11"/>
    </row>
    <row r="44" spans="3:8" ht="15" customHeight="1" x14ac:dyDescent="0.25">
      <c r="C44" s="10"/>
      <c r="D44" s="10"/>
      <c r="E44" s="11"/>
      <c r="F44" s="6">
        <f t="shared" ref="F44:F72" si="34">MAX(0,E44-E45)</f>
        <v>0</v>
      </c>
      <c r="G44" s="7" t="str">
        <f t="shared" ref="G44" si="35">IF(AND(OR(E44=0,E44&gt;$B$9),OR(E45=0,E45&gt;$B$10)),"Концентрация образца недостаточна","Образец пригоден для анализа")</f>
        <v>Концентрация образца недостаточна</v>
      </c>
      <c r="H44" s="7" t="str">
        <f>IF(AND(AND(0&lt;F44,F44&lt;$B$12),G44="Образец пригоден для анализа"),"Мутация METex14 обнаружена","Не обнаружена мутация METex14")</f>
        <v>Не обнаружена мутация METex14</v>
      </c>
    </row>
    <row r="45" spans="3:8" ht="15" customHeight="1" x14ac:dyDescent="0.25">
      <c r="C45" s="10"/>
      <c r="D45" s="10"/>
      <c r="E45" s="11"/>
    </row>
    <row r="46" spans="3:8" ht="15" customHeight="1" x14ac:dyDescent="0.25">
      <c r="C46" s="10"/>
      <c r="D46" s="10"/>
      <c r="E46" s="11"/>
      <c r="F46" s="6">
        <f t="shared" ref="F46:F74" si="36">MAX(0,E46-E47)</f>
        <v>0</v>
      </c>
      <c r="G46" s="7" t="str">
        <f t="shared" ref="G46" si="37">IF(AND(OR(E46=0,E46&gt;$B$9),OR(E47=0,E47&gt;$B$10)),"Концентрация образца недостаточна","Образец пригоден для анализа")</f>
        <v>Концентрация образца недостаточна</v>
      </c>
      <c r="H46" s="7" t="str">
        <f>IF(AND(AND(0&lt;F46,F46&lt;$B$12),G46="Образец пригоден для анализа"),"Мутация METex14 обнаружена","Не обнаружена мутация METex14")</f>
        <v>Не обнаружена мутация METex14</v>
      </c>
    </row>
    <row r="47" spans="3:8" ht="15" customHeight="1" x14ac:dyDescent="0.25">
      <c r="C47" s="10"/>
      <c r="D47" s="10"/>
      <c r="E47" s="11"/>
    </row>
    <row r="48" spans="3:8" ht="15" customHeight="1" x14ac:dyDescent="0.25">
      <c r="C48" s="10"/>
      <c r="D48" s="10"/>
      <c r="E48" s="11"/>
      <c r="F48" s="6">
        <f t="shared" ref="F48:F76" si="38">MAX(0,E48-E49)</f>
        <v>0</v>
      </c>
      <c r="G48" s="7" t="str">
        <f t="shared" ref="G48" si="39">IF(AND(OR(E48=0,E48&gt;$B$9),OR(E49=0,E49&gt;$B$10)),"Концентрация образца недостаточна","Образец пригоден для анализа")</f>
        <v>Концентрация образца недостаточна</v>
      </c>
      <c r="H48" s="7" t="str">
        <f>IF(AND(AND(0&lt;F48,F48&lt;$B$12),G48="Образец пригоден для анализа"),"Мутация METex14 обнаружена","Не обнаружена мутация METex14")</f>
        <v>Не обнаружена мутация METex14</v>
      </c>
    </row>
    <row r="49" spans="3:8" ht="15" customHeight="1" x14ac:dyDescent="0.25">
      <c r="C49" s="10"/>
      <c r="D49" s="10"/>
      <c r="E49" s="11"/>
    </row>
    <row r="50" spans="3:8" ht="15" customHeight="1" x14ac:dyDescent="0.25">
      <c r="C50" s="10"/>
      <c r="D50" s="10"/>
      <c r="E50" s="11"/>
      <c r="F50" s="6">
        <f t="shared" ref="F50:F78" si="40">MAX(0,E50-E51)</f>
        <v>0</v>
      </c>
      <c r="G50" s="7" t="str">
        <f t="shared" ref="G50" si="41">IF(AND(OR(E50=0,E50&gt;$B$9),OR(E51=0,E51&gt;$B$10)),"Концентрация образца недостаточна","Образец пригоден для анализа")</f>
        <v>Концентрация образца недостаточна</v>
      </c>
      <c r="H50" s="7" t="str">
        <f>IF(AND(AND(0&lt;F50,F50&lt;$B$12),G50="Образец пригоден для анализа"),"Мутация METex14 обнаружена","Не обнаружена мутация METex14")</f>
        <v>Не обнаружена мутация METex14</v>
      </c>
    </row>
    <row r="51" spans="3:8" ht="15" customHeight="1" x14ac:dyDescent="0.25">
      <c r="C51" s="10"/>
      <c r="D51" s="10"/>
      <c r="E51" s="11"/>
    </row>
    <row r="52" spans="3:8" ht="15" customHeight="1" x14ac:dyDescent="0.25">
      <c r="C52" s="10"/>
      <c r="D52" s="10"/>
      <c r="E52" s="11"/>
      <c r="F52" s="6">
        <f t="shared" ref="F52:F80" si="42">MAX(0,E52-E53)</f>
        <v>0</v>
      </c>
      <c r="G52" s="7" t="str">
        <f t="shared" ref="G52" si="43">IF(AND(OR(E52=0,E52&gt;$B$9),OR(E53=0,E53&gt;$B$10)),"Концентрация образца недостаточна","Образец пригоден для анализа")</f>
        <v>Концентрация образца недостаточна</v>
      </c>
      <c r="H52" s="7" t="str">
        <f>IF(AND(AND(0&lt;F52,F52&lt;$B$12),G52="Образец пригоден для анализа"),"Мутация METex14 обнаружена","Не обнаружена мутация METex14")</f>
        <v>Не обнаружена мутация METex14</v>
      </c>
    </row>
    <row r="53" spans="3:8" ht="15" customHeight="1" x14ac:dyDescent="0.25">
      <c r="C53" s="10"/>
      <c r="D53" s="10"/>
      <c r="E53" s="11"/>
    </row>
    <row r="54" spans="3:8" ht="15" customHeight="1" x14ac:dyDescent="0.25">
      <c r="C54" s="10"/>
      <c r="D54" s="10"/>
      <c r="E54" s="11"/>
      <c r="F54" s="6">
        <f t="shared" ref="F54:F82" si="44">MAX(0,E54-E55)</f>
        <v>0</v>
      </c>
      <c r="G54" s="7" t="str">
        <f t="shared" ref="G54" si="45">IF(AND(OR(E54=0,E54&gt;$B$9),OR(E55=0,E55&gt;$B$10)),"Концентрация образца недостаточна","Образец пригоден для анализа")</f>
        <v>Концентрация образца недостаточна</v>
      </c>
      <c r="H54" s="7" t="str">
        <f>IF(AND(AND(0&lt;F54,F54&lt;$B$12),G54="Образец пригоден для анализа"),"Мутация METex14 обнаружена","Не обнаружена мутация METex14")</f>
        <v>Не обнаружена мутация METex14</v>
      </c>
    </row>
    <row r="55" spans="3:8" ht="15" customHeight="1" x14ac:dyDescent="0.25">
      <c r="C55" s="10"/>
      <c r="D55" s="10"/>
      <c r="E55" s="11"/>
    </row>
    <row r="56" spans="3:8" ht="15" customHeight="1" x14ac:dyDescent="0.25">
      <c r="C56" s="10"/>
      <c r="D56" s="10"/>
      <c r="E56" s="11"/>
      <c r="F56" s="6">
        <f t="shared" ref="F56:F84" si="46">MAX(0,E56-E57)</f>
        <v>0</v>
      </c>
      <c r="G56" s="7" t="str">
        <f t="shared" ref="G56" si="47">IF(AND(OR(E56=0,E56&gt;$B$9),OR(E57=0,E57&gt;$B$10)),"Концентрация образца недостаточна","Образец пригоден для анализа")</f>
        <v>Концентрация образца недостаточна</v>
      </c>
      <c r="H56" s="7" t="str">
        <f>IF(AND(AND(0&lt;F56,F56&lt;$B$12),G56="Образец пригоден для анализа"),"Мутация METex14 обнаружена","Не обнаружена мутация METex14")</f>
        <v>Не обнаружена мутация METex14</v>
      </c>
    </row>
    <row r="57" spans="3:8" ht="15" customHeight="1" x14ac:dyDescent="0.25">
      <c r="C57" s="10"/>
      <c r="D57" s="10"/>
      <c r="E57" s="11"/>
    </row>
    <row r="58" spans="3:8" ht="15" customHeight="1" x14ac:dyDescent="0.25">
      <c r="C58" s="10"/>
      <c r="D58" s="10"/>
      <c r="E58" s="11"/>
      <c r="F58" s="6">
        <f t="shared" ref="F58" si="48">MAX(0,E58-E59)</f>
        <v>0</v>
      </c>
      <c r="G58" s="7" t="str">
        <f t="shared" ref="G58" si="49">IF(AND(OR(E58=0,E58&gt;$B$9),OR(E59=0,E59&gt;$B$10)),"Концентрация образца недостаточна","Образец пригоден для анализа")</f>
        <v>Концентрация образца недостаточна</v>
      </c>
      <c r="H58" s="7" t="str">
        <f>IF(AND(AND(0&lt;F58,F58&lt;$B$12),G58="Образец пригоден для анализа"),"Мутация METex14 обнаружена","Не обнаружена мутация METex14")</f>
        <v>Не обнаружена мутация METex14</v>
      </c>
    </row>
    <row r="59" spans="3:8" ht="15" customHeight="1" x14ac:dyDescent="0.25">
      <c r="C59" s="10"/>
      <c r="D59" s="10"/>
      <c r="E59" s="11"/>
    </row>
    <row r="60" spans="3:8" ht="15" customHeight="1" x14ac:dyDescent="0.25">
      <c r="C60" s="10"/>
      <c r="D60" s="10"/>
      <c r="E60" s="11"/>
      <c r="F60" s="6">
        <f t="shared" si="22"/>
        <v>0</v>
      </c>
      <c r="G60" s="7" t="str">
        <f t="shared" ref="G60" si="50">IF(AND(OR(E60=0,E60&gt;$B$9),OR(E61=0,E61&gt;$B$10)),"Концентрация образца недостаточна","Образец пригоден для анализа")</f>
        <v>Концентрация образца недостаточна</v>
      </c>
      <c r="H60" s="7" t="str">
        <f>IF(AND(AND(0&lt;F60,F60&lt;$B$12),G60="Образец пригоден для анализа"),"Мутация METex14 обнаружена","Не обнаружена мутация METex14")</f>
        <v>Не обнаружена мутация METex14</v>
      </c>
    </row>
    <row r="61" spans="3:8" ht="15" customHeight="1" x14ac:dyDescent="0.25">
      <c r="C61" s="10"/>
      <c r="D61" s="10"/>
      <c r="E61" s="11"/>
    </row>
    <row r="62" spans="3:8" ht="15" customHeight="1" x14ac:dyDescent="0.25">
      <c r="C62" s="10"/>
      <c r="D62" s="10"/>
      <c r="E62" s="11"/>
      <c r="F62" s="6">
        <f t="shared" si="24"/>
        <v>0</v>
      </c>
      <c r="G62" s="7" t="str">
        <f t="shared" ref="G62" si="51">IF(AND(OR(E62=0,E62&gt;$B$9),OR(E63=0,E63&gt;$B$10)),"Концентрация образца недостаточна","Образец пригоден для анализа")</f>
        <v>Концентрация образца недостаточна</v>
      </c>
      <c r="H62" s="7" t="str">
        <f>IF(AND(AND(0&lt;F62,F62&lt;$B$12),G62="Образец пригоден для анализа"),"Мутация METex14 обнаружена","Не обнаружена мутация METex14")</f>
        <v>Не обнаружена мутация METex14</v>
      </c>
    </row>
    <row r="63" spans="3:8" ht="15" customHeight="1" x14ac:dyDescent="0.25">
      <c r="C63" s="10"/>
      <c r="D63" s="10"/>
      <c r="E63" s="11"/>
    </row>
    <row r="64" spans="3:8" ht="15" customHeight="1" x14ac:dyDescent="0.25">
      <c r="C64" s="10"/>
      <c r="D64" s="10"/>
      <c r="E64" s="11"/>
      <c r="F64" s="6">
        <f t="shared" si="26"/>
        <v>0</v>
      </c>
      <c r="G64" s="7" t="str">
        <f t="shared" ref="G64" si="52">IF(AND(OR(E64=0,E64&gt;$B$9),OR(E65=0,E65&gt;$B$10)),"Концентрация образца недостаточна","Образец пригоден для анализа")</f>
        <v>Концентрация образца недостаточна</v>
      </c>
      <c r="H64" s="7" t="str">
        <f>IF(AND(AND(0&lt;F64,F64&lt;$B$12),G64="Образец пригоден для анализа"),"Мутация METex14 обнаружена","Не обнаружена мутация METex14")</f>
        <v>Не обнаружена мутация METex14</v>
      </c>
    </row>
    <row r="65" spans="3:8" ht="15" customHeight="1" x14ac:dyDescent="0.25">
      <c r="C65" s="10"/>
      <c r="D65" s="10"/>
      <c r="E65" s="11"/>
    </row>
    <row r="66" spans="3:8" ht="15" customHeight="1" x14ac:dyDescent="0.25">
      <c r="C66" s="10"/>
      <c r="D66" s="10"/>
      <c r="E66" s="11"/>
      <c r="F66" s="6">
        <f t="shared" si="28"/>
        <v>0</v>
      </c>
      <c r="G66" s="7" t="str">
        <f t="shared" ref="G66" si="53">IF(AND(OR(E66=0,E66&gt;$B$9),OR(E67=0,E67&gt;$B$10)),"Концентрация образца недостаточна","Образец пригоден для анализа")</f>
        <v>Концентрация образца недостаточна</v>
      </c>
      <c r="H66" s="7" t="str">
        <f>IF(AND(AND(0&lt;F66,F66&lt;$B$12),G66="Образец пригоден для анализа"),"Мутация METex14 обнаружена","Не обнаружена мутация METex14")</f>
        <v>Не обнаружена мутация METex14</v>
      </c>
    </row>
    <row r="67" spans="3:8" ht="15" customHeight="1" x14ac:dyDescent="0.25">
      <c r="C67" s="10"/>
      <c r="D67" s="10"/>
      <c r="E67" s="11"/>
    </row>
    <row r="68" spans="3:8" ht="15" customHeight="1" x14ac:dyDescent="0.25">
      <c r="C68" s="10"/>
      <c r="D68" s="10"/>
      <c r="E68" s="11"/>
      <c r="F68" s="6">
        <f t="shared" si="30"/>
        <v>0</v>
      </c>
      <c r="G68" s="7" t="str">
        <f t="shared" ref="G68" si="54">IF(AND(OR(E68=0,E68&gt;$B$9),OR(E69=0,E69&gt;$B$10)),"Концентрация образца недостаточна","Образец пригоден для анализа")</f>
        <v>Концентрация образца недостаточна</v>
      </c>
      <c r="H68" s="7" t="str">
        <f>IF(AND(AND(0&lt;F68,F68&lt;$B$12),G68="Образец пригоден для анализа"),"Мутация METex14 обнаружена","Не обнаружена мутация METex14")</f>
        <v>Не обнаружена мутация METex14</v>
      </c>
    </row>
    <row r="69" spans="3:8" ht="15" customHeight="1" x14ac:dyDescent="0.25">
      <c r="C69" s="10"/>
      <c r="D69" s="10"/>
      <c r="E69" s="11"/>
    </row>
    <row r="70" spans="3:8" ht="15" customHeight="1" x14ac:dyDescent="0.25">
      <c r="C70" s="10"/>
      <c r="D70" s="10"/>
      <c r="E70" s="11"/>
      <c r="F70" s="6">
        <f t="shared" si="32"/>
        <v>0</v>
      </c>
      <c r="G70" s="7" t="str">
        <f t="shared" ref="G70" si="55">IF(AND(OR(E70=0,E70&gt;$B$9),OR(E71=0,E71&gt;$B$10)),"Концентрация образца недостаточна","Образец пригоден для анализа")</f>
        <v>Концентрация образца недостаточна</v>
      </c>
      <c r="H70" s="7" t="str">
        <f>IF(AND(AND(0&lt;F70,F70&lt;$B$12),G70="Образец пригоден для анализа"),"Мутация METex14 обнаружена","Не обнаружена мутация METex14")</f>
        <v>Не обнаружена мутация METex14</v>
      </c>
    </row>
    <row r="71" spans="3:8" ht="15" customHeight="1" x14ac:dyDescent="0.25">
      <c r="C71" s="10"/>
      <c r="D71" s="10"/>
      <c r="E71" s="11"/>
    </row>
    <row r="72" spans="3:8" ht="15" customHeight="1" x14ac:dyDescent="0.25">
      <c r="C72" s="10"/>
      <c r="D72" s="10"/>
      <c r="E72" s="11"/>
      <c r="F72" s="6">
        <f t="shared" si="34"/>
        <v>0</v>
      </c>
      <c r="G72" s="7" t="str">
        <f t="shared" ref="G72" si="56">IF(AND(OR(E72=0,E72&gt;$B$9),OR(E73=0,E73&gt;$B$10)),"Концентрация образца недостаточна","Образец пригоден для анализа")</f>
        <v>Концентрация образца недостаточна</v>
      </c>
      <c r="H72" s="7" t="str">
        <f>IF(AND(AND(0&lt;F72,F72&lt;$B$12),G72="Образец пригоден для анализа"),"Мутация METex14 обнаружена","Не обнаружена мутация METex14")</f>
        <v>Не обнаружена мутация METex14</v>
      </c>
    </row>
    <row r="73" spans="3:8" ht="15" customHeight="1" x14ac:dyDescent="0.25">
      <c r="C73" s="10"/>
      <c r="D73" s="10"/>
      <c r="E73" s="11"/>
    </row>
    <row r="74" spans="3:8" ht="15" customHeight="1" x14ac:dyDescent="0.25">
      <c r="C74" s="10"/>
      <c r="D74" s="10"/>
      <c r="E74" s="11"/>
      <c r="F74" s="6">
        <f t="shared" si="36"/>
        <v>0</v>
      </c>
      <c r="G74" s="7" t="str">
        <f t="shared" ref="G74" si="57">IF(AND(OR(E74=0,E74&gt;$B$9),OR(E75=0,E75&gt;$B$10)),"Концентрация образца недостаточна","Образец пригоден для анализа")</f>
        <v>Концентрация образца недостаточна</v>
      </c>
      <c r="H74" s="7" t="str">
        <f>IF(AND(AND(0&lt;F74,F74&lt;$B$12),G74="Образец пригоден для анализа"),"Мутация METex14 обнаружена","Не обнаружена мутация METex14")</f>
        <v>Не обнаружена мутация METex14</v>
      </c>
    </row>
    <row r="75" spans="3:8" ht="15" customHeight="1" x14ac:dyDescent="0.25">
      <c r="C75" s="10"/>
      <c r="D75" s="10"/>
      <c r="E75" s="11"/>
    </row>
    <row r="76" spans="3:8" ht="15" customHeight="1" x14ac:dyDescent="0.25">
      <c r="C76" s="10"/>
      <c r="D76" s="10"/>
      <c r="E76" s="11"/>
      <c r="F76" s="6">
        <f t="shared" si="38"/>
        <v>0</v>
      </c>
      <c r="G76" s="7" t="str">
        <f t="shared" ref="G76" si="58">IF(AND(OR(E76=0,E76&gt;$B$9),OR(E77=0,E77&gt;$B$10)),"Концентрация образца недостаточна","Образец пригоден для анализа")</f>
        <v>Концентрация образца недостаточна</v>
      </c>
      <c r="H76" s="7" t="str">
        <f>IF(AND(AND(0&lt;F76,F76&lt;$B$12),G76="Образец пригоден для анализа"),"Мутация METex14 обнаружена","Не обнаружена мутация METex14")</f>
        <v>Не обнаружена мутация METex14</v>
      </c>
    </row>
    <row r="77" spans="3:8" ht="15" customHeight="1" x14ac:dyDescent="0.25">
      <c r="C77" s="10"/>
      <c r="D77" s="10"/>
      <c r="E77" s="11"/>
    </row>
    <row r="78" spans="3:8" ht="15" customHeight="1" x14ac:dyDescent="0.25">
      <c r="E78" s="11"/>
      <c r="F78" s="6">
        <f t="shared" si="40"/>
        <v>0</v>
      </c>
      <c r="G78" s="7" t="str">
        <f t="shared" ref="G78" si="59">IF(AND(OR(E78=0,E78&gt;$B$9),OR(E79=0,E79&gt;$B$10)),"Концентрация образца недостаточна","Образец пригоден для анализа")</f>
        <v>Концентрация образца недостаточна</v>
      </c>
      <c r="H78" s="7" t="str">
        <f>IF(AND(AND(0&lt;F78,F78&lt;$B$12),G78="Образец пригоден для анализа"),"Мутация METex14 обнаружена","Не обнаружена мутация METex14")</f>
        <v>Не обнаружена мутация METex14</v>
      </c>
    </row>
    <row r="79" spans="3:8" ht="15" customHeight="1" x14ac:dyDescent="0.25">
      <c r="E79" s="11"/>
    </row>
    <row r="80" spans="3:8" ht="15" customHeight="1" x14ac:dyDescent="0.25">
      <c r="E80" s="11"/>
      <c r="F80" s="6">
        <f t="shared" si="42"/>
        <v>0</v>
      </c>
      <c r="G80" s="7" t="str">
        <f t="shared" ref="G80" si="60">IF(AND(OR(E80=0,E80&gt;$B$9),OR(E81=0,E81&gt;$B$10)),"Концентрация образца недостаточна","Образец пригоден для анализа")</f>
        <v>Концентрация образца недостаточна</v>
      </c>
      <c r="H80" s="7" t="str">
        <f>IF(AND(AND(0&lt;F80,F80&lt;$B$12),G80="Образец пригоден для анализа"),"Мутация METex14 обнаружена","Не обнаружена мутация METex14")</f>
        <v>Не обнаружена мутация METex14</v>
      </c>
    </row>
    <row r="81" spans="5:8" ht="15" customHeight="1" x14ac:dyDescent="0.25">
      <c r="E81" s="11"/>
    </row>
    <row r="82" spans="5:8" ht="15" customHeight="1" x14ac:dyDescent="0.25">
      <c r="E82" s="11"/>
      <c r="F82" s="6">
        <f t="shared" si="44"/>
        <v>0</v>
      </c>
      <c r="G82" s="7" t="str">
        <f t="shared" ref="G82" si="61">IF(AND(OR(E82=0,E82&gt;$B$9),OR(E83=0,E83&gt;$B$10)),"Концентрация образца недостаточна","Образец пригоден для анализа")</f>
        <v>Концентрация образца недостаточна</v>
      </c>
      <c r="H82" s="7" t="str">
        <f>IF(AND(AND(0&lt;F82,F82&lt;$B$12),G82="Образец пригоден для анализа"),"Мутация METex14 обнаружена","Не обнаружена мутация METex14")</f>
        <v>Не обнаружена мутация METex14</v>
      </c>
    </row>
    <row r="83" spans="5:8" ht="15" customHeight="1" x14ac:dyDescent="0.25">
      <c r="E83" s="11"/>
    </row>
    <row r="84" spans="5:8" ht="15" customHeight="1" x14ac:dyDescent="0.25">
      <c r="E84" s="11"/>
      <c r="F84" s="6">
        <f t="shared" si="46"/>
        <v>0</v>
      </c>
      <c r="G84" s="7" t="str">
        <f t="shared" ref="G84" si="62">IF(AND(OR(E84=0,E84&gt;$B$9),OR(E85=0,E85&gt;$B$10)),"Концентрация образца недостаточна","Образец пригоден для анализа")</f>
        <v>Концентрация образца недостаточна</v>
      </c>
      <c r="H84" s="7" t="str">
        <f>IF(AND(AND(0&lt;F84,F84&lt;$B$12),G84="Образец пригоден для анализа"),"Мутация METex14 обнаружена","Не обнаружена мутация METex14")</f>
        <v>Не обнаружена мутация METex14</v>
      </c>
    </row>
    <row r="85" spans="5:8" ht="15" customHeight="1" x14ac:dyDescent="0.25">
      <c r="E85" s="11"/>
    </row>
    <row r="86" spans="5:8" ht="15" customHeight="1" x14ac:dyDescent="0.25">
      <c r="E86" s="11"/>
      <c r="F86" s="6">
        <f t="shared" ref="F86" si="63">MAX(0,E86-E87)</f>
        <v>0</v>
      </c>
      <c r="G86" s="7" t="str">
        <f t="shared" ref="G86" si="64">IF(AND(OR(E86=0,E86&gt;$B$9),OR(E87=0,E87&gt;$B$10)),"Концентрация образца недостаточна","Образец пригоден для анализа")</f>
        <v>Концентрация образца недостаточна</v>
      </c>
      <c r="H86" s="7" t="str">
        <f>IF(AND(AND(0&lt;F86,F86&lt;$B$12),G86="Образец пригоден для анализа"),"Мутация METex14 обнаружена","Не обнаружена мутация METex14")</f>
        <v>Не обнаружена мутация METex14</v>
      </c>
    </row>
    <row r="87" spans="5:8" ht="15" customHeight="1" x14ac:dyDescent="0.25">
      <c r="E87" s="11"/>
    </row>
    <row r="88" spans="5:8" ht="15" customHeight="1" x14ac:dyDescent="0.25">
      <c r="E88" s="11"/>
      <c r="F88" s="6">
        <f t="shared" si="22"/>
        <v>0</v>
      </c>
      <c r="G88" s="7" t="str">
        <f t="shared" ref="G88" si="65">IF(AND(OR(E88=0,E88&gt;$B$9),OR(E89=0,E89&gt;$B$10)),"Концентрация образца недостаточна","Образец пригоден для анализа")</f>
        <v>Концентрация образца недостаточна</v>
      </c>
      <c r="H88" s="7" t="str">
        <f>IF(AND(AND(0&lt;F88,F88&lt;$B$12),G88="Образец пригоден для анализа"),"Мутация METex14 обнаружена","Не обнаружена мутация METex14")</f>
        <v>Не обнаружена мутация METex14</v>
      </c>
    </row>
    <row r="89" spans="5:8" ht="15" customHeight="1" x14ac:dyDescent="0.25">
      <c r="E89" s="11"/>
    </row>
    <row r="90" spans="5:8" ht="15" customHeight="1" x14ac:dyDescent="0.25">
      <c r="E90" s="11"/>
      <c r="F90" s="6">
        <f t="shared" si="24"/>
        <v>0</v>
      </c>
      <c r="G90" s="7" t="str">
        <f t="shared" ref="G90" si="66">IF(AND(OR(E90=0,E90&gt;$B$9),OR(E91=0,E91&gt;$B$10)),"Концентрация образца недостаточна","Образец пригоден для анализа")</f>
        <v>Концентрация образца недостаточна</v>
      </c>
      <c r="H90" s="7" t="str">
        <f>IF(AND(AND(0&lt;F90,F90&lt;$B$12),G90="Образец пригоден для анализа"),"Мутация METex14 обнаружена","Не обнаружена мутация METex14")</f>
        <v>Не обнаружена мутация METex14</v>
      </c>
    </row>
    <row r="91" spans="5:8" ht="15" customHeight="1" x14ac:dyDescent="0.25">
      <c r="E91" s="11"/>
    </row>
    <row r="92" spans="5:8" ht="15" customHeight="1" x14ac:dyDescent="0.25">
      <c r="E92" s="11"/>
      <c r="F92" s="6">
        <f t="shared" si="26"/>
        <v>0</v>
      </c>
      <c r="G92" s="7" t="str">
        <f t="shared" ref="G92" si="67">IF(AND(OR(E92=0,E92&gt;$B$9),OR(E93=0,E93&gt;$B$10)),"Концентрация образца недостаточна","Образец пригоден для анализа")</f>
        <v>Концентрация образца недостаточна</v>
      </c>
      <c r="H92" s="7" t="str">
        <f>IF(AND(AND(0&lt;F92,F92&lt;$B$12),G92="Образец пригоден для анализа"),"Мутация METex14 обнаружена","Не обнаружена мутация METex14")</f>
        <v>Не обнаружена мутация METex14</v>
      </c>
    </row>
    <row r="93" spans="5:8" ht="15" customHeight="1" x14ac:dyDescent="0.25">
      <c r="E93" s="11"/>
    </row>
    <row r="94" spans="5:8" ht="15" customHeight="1" x14ac:dyDescent="0.25">
      <c r="E94" s="11"/>
      <c r="F94" s="6">
        <f t="shared" si="28"/>
        <v>0</v>
      </c>
      <c r="G94" s="7" t="str">
        <f t="shared" ref="G94" si="68">IF(AND(OR(E94=0,E94&gt;$B$9),OR(E95=0,E95&gt;$B$10)),"Концентрация образца недостаточна","Образец пригоден для анализа")</f>
        <v>Концентрация образца недостаточна</v>
      </c>
      <c r="H94" s="7" t="str">
        <f>IF(AND(AND(0&lt;F94,F94&lt;$B$12),G94="Образец пригоден для анализа"),"Мутация METex14 обнаружена","Не обнаружена мутация METex14")</f>
        <v>Не обнаружена мутация METex14</v>
      </c>
    </row>
    <row r="95" spans="5:8" ht="15" customHeight="1" x14ac:dyDescent="0.25">
      <c r="E95" s="11"/>
    </row>
    <row r="96" spans="5:8" ht="15" customHeight="1" x14ac:dyDescent="0.25">
      <c r="E96" s="11"/>
      <c r="F96" s="6">
        <f t="shared" si="30"/>
        <v>0</v>
      </c>
      <c r="G96" s="7" t="str">
        <f t="shared" ref="G96" si="69">IF(AND(OR(E96=0,E96&gt;$B$9),OR(E97=0,E97&gt;$B$10)),"Концентрация образца недостаточна","Образец пригоден для анализа")</f>
        <v>Концентрация образца недостаточна</v>
      </c>
      <c r="H96" s="7" t="str">
        <f>IF(AND(AND(0&lt;F96,F96&lt;$B$12),G96="Образец пригоден для анализа"),"Мутация METex14 обнаружена","Не обнаружена мутация METex14")</f>
        <v>Не обнаружена мутация METex14</v>
      </c>
    </row>
    <row r="99" spans="5:5" x14ac:dyDescent="0.25">
      <c r="E99" s="11"/>
    </row>
    <row r="100" spans="5:5" x14ac:dyDescent="0.25">
      <c r="E100" s="11"/>
    </row>
    <row r="101" spans="5:5" x14ac:dyDescent="0.25">
      <c r="E101" s="11"/>
    </row>
  </sheetData>
  <conditionalFormatting sqref="H2:H97">
    <cfRule type="containsText" dxfId="5" priority="7" operator="containsText" text="Мутация METex14 обнаружена">
      <formula>NOT(ISERROR(SEARCH("Мутация METex14 обнаружена",H2)))</formula>
    </cfRule>
  </conditionalFormatting>
  <conditionalFormatting sqref="B13">
    <cfRule type="cellIs" dxfId="4" priority="4" operator="equal">
      <formula>"приемлемо"</formula>
    </cfRule>
    <cfRule type="cellIs" dxfId="3" priority="5" operator="equal">
      <formula>"неприемлемо"</formula>
    </cfRule>
  </conditionalFormatting>
  <conditionalFormatting sqref="B6">
    <cfRule type="cellIs" dxfId="2" priority="2" operator="equal">
      <formula>"приемлемо"</formula>
    </cfRule>
    <cfRule type="cellIs" dxfId="1" priority="3" operator="equal">
      <formula>"неприемлемо"</formula>
    </cfRule>
  </conditionalFormatting>
  <conditionalFormatting sqref="G99 G2:G96">
    <cfRule type="containsText" dxfId="0" priority="1" operator="containsText" text="Концентрация образца недостаточна">
      <formula>NOT(ISERROR(SEARCH("Концентрация образца недостаточна",G2)))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постановка</vt:lpstr>
      <vt:lpstr>Последующие постановки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k2074</dc:creator>
  <cp:lastModifiedBy>Анастасия</cp:lastModifiedBy>
  <dcterms:created xsi:type="dcterms:W3CDTF">2025-10-31T07:15:35Z</dcterms:created>
  <dcterms:modified xsi:type="dcterms:W3CDTF">2026-07-09T04:57:27Z</dcterms:modified>
</cp:coreProperties>
</file>